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24226"/>
  <mc:AlternateContent xmlns:mc="http://schemas.openxmlformats.org/markup-compatibility/2006">
    <mc:Choice Requires="x15">
      <x15ac:absPath xmlns:x15ac="http://schemas.microsoft.com/office/spreadsheetml/2010/11/ac" url="H:\IZS\Podatki\PETRA\KOMISIJA ZA INFORMIRANJE\Nova-spletna-stran-od-2020\MSGeo\Objave-www-novice\leto-2022\Obračun dela geodetskih storitev-4-4-2022\"/>
    </mc:Choice>
  </mc:AlternateContent>
  <xr:revisionPtr revIDLastSave="0" documentId="8_{03C286D8-5381-4EA6-BD0C-B174FA0887DF}" xr6:coauthVersionLast="47" xr6:coauthVersionMax="47" xr10:uidLastSave="{00000000-0000-0000-0000-000000000000}"/>
  <bookViews>
    <workbookView xWindow="-120" yWindow="-120" windowWidth="29040" windowHeight="15840" tabRatio="712" xr2:uid="{00000000-000D-0000-FFFF-FFFF00000000}"/>
  </bookViews>
  <sheets>
    <sheet name="CENIK"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128" i="1" l="1"/>
  <c r="F77" i="1" l="1"/>
  <c r="F54" i="1"/>
  <c r="F16" i="1"/>
  <c r="F21" i="1" l="1"/>
  <c r="F139" i="1"/>
  <c r="F114" i="1"/>
  <c r="F171" i="1"/>
  <c r="F107" i="1"/>
  <c r="F104" i="1"/>
  <c r="F93" i="1"/>
  <c r="F91" i="1"/>
  <c r="F90" i="1"/>
  <c r="F89" i="1"/>
  <c r="F88" i="1"/>
  <c r="F87" i="1"/>
  <c r="F101" i="1"/>
  <c r="F76" i="1"/>
  <c r="F63" i="1"/>
  <c r="F53" i="1"/>
  <c r="F39" i="1"/>
  <c r="F26" i="1"/>
  <c r="F25" i="1"/>
  <c r="F24" i="1"/>
  <c r="F23" i="1"/>
  <c r="F22" i="1"/>
  <c r="F19" i="1" l="1"/>
  <c r="F15" i="1"/>
  <c r="G146" i="1" l="1"/>
  <c r="H155" i="1"/>
  <c r="G145" i="1"/>
  <c r="H154" i="1"/>
  <c r="G106" i="1"/>
  <c r="H116" i="1"/>
  <c r="G107" i="1"/>
  <c r="H117" i="1"/>
  <c r="G108" i="1"/>
  <c r="H118" i="1"/>
  <c r="G109" i="1"/>
  <c r="H119" i="1"/>
  <c r="H125" i="1"/>
  <c r="H126" i="1"/>
  <c r="H124" i="1"/>
  <c r="G116" i="1"/>
  <c r="G117" i="1"/>
  <c r="G115" i="1"/>
  <c r="F168" i="1"/>
  <c r="I154" i="1" l="1"/>
  <c r="F163" i="1" s="1"/>
  <c r="I124" i="1"/>
  <c r="F134" i="1" s="1"/>
  <c r="I155" i="1"/>
  <c r="F164" i="1" s="1"/>
  <c r="I117" i="1"/>
  <c r="I126" i="1"/>
  <c r="F136" i="1" s="1"/>
  <c r="I125" i="1"/>
  <c r="F135" i="1" s="1"/>
  <c r="I118" i="1"/>
  <c r="I116" i="1"/>
  <c r="F125" i="1" s="1"/>
  <c r="I119" i="1"/>
  <c r="F129" i="1" s="1"/>
  <c r="F11" i="1"/>
  <c r="F124" i="1" l="1"/>
  <c r="F111" i="1"/>
  <c r="F36" i="1"/>
  <c r="F50" i="1"/>
  <c r="F12" i="1"/>
  <c r="F31" i="1"/>
  <c r="E154" i="1" l="1"/>
  <c r="F154" i="1" s="1"/>
  <c r="E153" i="1"/>
  <c r="F153" i="1" s="1"/>
  <c r="E151" i="1"/>
  <c r="F151" i="1" s="1"/>
  <c r="E150" i="1"/>
  <c r="F150" i="1" s="1"/>
  <c r="E149" i="1"/>
  <c r="F149" i="1" s="1"/>
  <c r="E148" i="1"/>
  <c r="F148" i="1" s="1"/>
  <c r="E147" i="1"/>
  <c r="F147" i="1" s="1"/>
  <c r="E145" i="1"/>
  <c r="F145" i="1" s="1"/>
  <c r="E144" i="1"/>
  <c r="F144" i="1" s="1"/>
  <c r="F156" i="1"/>
  <c r="F157" i="1"/>
  <c r="F158" i="1"/>
  <c r="F159" i="1"/>
  <c r="F160" i="1"/>
  <c r="F161" i="1"/>
  <c r="F162" i="1"/>
  <c r="F142" i="1" l="1"/>
  <c r="F155" i="1"/>
  <c r="F132" i="1"/>
  <c r="F133" i="1"/>
  <c r="F137" i="1"/>
  <c r="F138" i="1"/>
  <c r="F140" i="1"/>
  <c r="F141" i="1"/>
  <c r="F122" i="1"/>
  <c r="F123" i="1"/>
  <c r="F126" i="1"/>
  <c r="F127" i="1"/>
  <c r="F130" i="1"/>
  <c r="F120" i="1" l="1"/>
  <c r="F131" i="1"/>
  <c r="F61" i="1"/>
  <c r="F59" i="1"/>
  <c r="F62" i="1"/>
  <c r="F64" i="1"/>
  <c r="F48" i="1"/>
  <c r="F46" i="1"/>
  <c r="F29" i="1"/>
  <c r="F32" i="1"/>
  <c r="F34" i="1"/>
  <c r="F35" i="1"/>
  <c r="F37" i="1"/>
  <c r="F38" i="1"/>
  <c r="F8" i="1"/>
  <c r="F167" i="1" l="1"/>
  <c r="F181" i="1" s="1"/>
  <c r="F169" i="1"/>
  <c r="F170" i="1"/>
  <c r="F172" i="1"/>
  <c r="F173" i="1"/>
  <c r="F174" i="1"/>
  <c r="F175" i="1"/>
  <c r="F176" i="1"/>
  <c r="F177" i="1"/>
  <c r="F178" i="1"/>
  <c r="F179" i="1"/>
  <c r="F180" i="1"/>
  <c r="F166" i="1"/>
  <c r="F119" i="1"/>
  <c r="F118" i="1"/>
  <c r="F117" i="1"/>
  <c r="F116" i="1"/>
  <c r="F115" i="1"/>
  <c r="F113" i="1"/>
  <c r="F112" i="1"/>
  <c r="F110" i="1"/>
  <c r="F109" i="1"/>
  <c r="F108" i="1"/>
  <c r="F95" i="1"/>
  <c r="F96" i="1"/>
  <c r="F97" i="1"/>
  <c r="F98" i="1"/>
  <c r="F99" i="1"/>
  <c r="F100" i="1"/>
  <c r="F102" i="1"/>
  <c r="F103" i="1"/>
  <c r="F94" i="1"/>
  <c r="F84" i="1"/>
  <c r="F85" i="1"/>
  <c r="F86" i="1"/>
  <c r="F83" i="1"/>
  <c r="F82" i="1"/>
  <c r="F74" i="1"/>
  <c r="F75" i="1"/>
  <c r="F78" i="1"/>
  <c r="F79" i="1"/>
  <c r="F73" i="1"/>
  <c r="F69" i="1"/>
  <c r="F70" i="1"/>
  <c r="F65" i="1"/>
  <c r="F57" i="1" s="1"/>
  <c r="F49" i="1"/>
  <c r="F51" i="1"/>
  <c r="F52" i="1"/>
  <c r="F55" i="1"/>
  <c r="F56" i="1"/>
  <c r="F40" i="1"/>
  <c r="F41" i="1"/>
  <c r="F42" i="1"/>
  <c r="F43" i="1"/>
  <c r="F33" i="1"/>
  <c r="F6" i="1"/>
  <c r="F9" i="1"/>
  <c r="F10" i="1"/>
  <c r="F13" i="1"/>
  <c r="F14" i="1"/>
  <c r="F17" i="1"/>
  <c r="F18" i="1"/>
  <c r="F4" i="1" l="1"/>
  <c r="F165" i="1"/>
  <c r="F27" i="1"/>
  <c r="F44" i="1"/>
  <c r="F191" i="1"/>
  <c r="F190" i="1"/>
  <c r="F189" i="1"/>
  <c r="F188" i="1"/>
  <c r="F106" i="1"/>
  <c r="F81" i="1"/>
  <c r="F80" i="1" s="1"/>
  <c r="F72" i="1"/>
  <c r="F71" i="1" s="1"/>
  <c r="F68" i="1" l="1"/>
  <c r="F66" i="1" s="1"/>
</calcChain>
</file>

<file path=xl/sharedStrings.xml><?xml version="1.0" encoding="utf-8"?>
<sst xmlns="http://schemas.openxmlformats.org/spreadsheetml/2006/main" count="380" uniqueCount="321">
  <si>
    <t>skupaj točk</t>
  </si>
  <si>
    <t>1.</t>
  </si>
  <si>
    <t>UREDITEV MEJE</t>
  </si>
  <si>
    <t>PARCELACIJA (delitev ali združitev parcel)</t>
  </si>
  <si>
    <t>IZRAVNAVA MEJE</t>
  </si>
  <si>
    <t>SPREMEMBA BONITETE ZEMLJIŠČ</t>
  </si>
  <si>
    <t>vrednost točke</t>
  </si>
  <si>
    <t>tarifna številka</t>
  </si>
  <si>
    <t>količina</t>
  </si>
  <si>
    <t>geodetska storitev</t>
  </si>
  <si>
    <t>število točk</t>
  </si>
  <si>
    <t>Priprava in oddaja zahtevka z elaboratom na geodetsko upravo (skeniranje in pošiljanje elaborata preko aplikacije za oddajo digitalnih elaboratov).</t>
  </si>
  <si>
    <t>2.</t>
  </si>
  <si>
    <t>2.3</t>
  </si>
  <si>
    <t>2.4</t>
  </si>
  <si>
    <t>2.5</t>
  </si>
  <si>
    <t>2.6</t>
  </si>
  <si>
    <t>2.7</t>
  </si>
  <si>
    <t>4.3</t>
  </si>
  <si>
    <t>4.5</t>
  </si>
  <si>
    <t>OZNAČITEV MEJE V NARAVI</t>
  </si>
  <si>
    <t>Račun agronoma</t>
  </si>
  <si>
    <t>6.</t>
  </si>
  <si>
    <t>DOLOČITEV ZEMLJIŠČA POD STAVBO</t>
  </si>
  <si>
    <t>7.</t>
  </si>
  <si>
    <t>VPIS STAVBE IN DELOV STAVB V KATASTER STAVB</t>
  </si>
  <si>
    <t>13.</t>
  </si>
  <si>
    <t>SPREMEMBA PODATKOV KATASTRA STAVB</t>
  </si>
  <si>
    <t>13.1</t>
  </si>
  <si>
    <t>15.1</t>
  </si>
  <si>
    <t>15.2</t>
  </si>
  <si>
    <t>15.3</t>
  </si>
  <si>
    <t>15.4</t>
  </si>
  <si>
    <t>GEODETSKI NAČRT</t>
  </si>
  <si>
    <t>Prikaz dejanske ali namenske rabe zemljišča</t>
  </si>
  <si>
    <t>VPIS STAVBE Z ENIM DELOM STAVBE V KATASTER STAVB</t>
  </si>
  <si>
    <t>7.4</t>
  </si>
  <si>
    <t>Za vsako stranko, ki je bila vabljena na obravnavo.</t>
  </si>
  <si>
    <t>8.</t>
  </si>
  <si>
    <t>8.1</t>
  </si>
  <si>
    <t>8.2</t>
  </si>
  <si>
    <t>8.3</t>
  </si>
  <si>
    <t>9.</t>
  </si>
  <si>
    <t>9.1</t>
  </si>
  <si>
    <t>9.9</t>
  </si>
  <si>
    <t>10.</t>
  </si>
  <si>
    <t>NOVA IZMERA</t>
  </si>
  <si>
    <t>11.</t>
  </si>
  <si>
    <t>EVIDENTIRANJE OBJEKTOV GOSPODARSKE JAVNE INFRASTRUKTURE</t>
  </si>
  <si>
    <t>10.1</t>
  </si>
  <si>
    <t>10.2</t>
  </si>
  <si>
    <t>10.3</t>
  </si>
  <si>
    <t>10.4</t>
  </si>
  <si>
    <t>10.5</t>
  </si>
  <si>
    <t>13.2</t>
  </si>
  <si>
    <t>13.3</t>
  </si>
  <si>
    <t>14.1</t>
  </si>
  <si>
    <t>14.2</t>
  </si>
  <si>
    <t>14.3</t>
  </si>
  <si>
    <t>14.4</t>
  </si>
  <si>
    <t>14.5</t>
  </si>
  <si>
    <t>14.6</t>
  </si>
  <si>
    <t>14.7</t>
  </si>
  <si>
    <t>14.8</t>
  </si>
  <si>
    <t>14.9</t>
  </si>
  <si>
    <t>15.</t>
  </si>
  <si>
    <t>OBRAČUN PO URNIH POSTAVKAH</t>
  </si>
  <si>
    <t>1.3</t>
  </si>
  <si>
    <t>1.4</t>
  </si>
  <si>
    <t>1.5</t>
  </si>
  <si>
    <t>1.6</t>
  </si>
  <si>
    <t>1.7</t>
  </si>
  <si>
    <t>1.8</t>
  </si>
  <si>
    <t>1.9</t>
  </si>
  <si>
    <t>1.10</t>
  </si>
  <si>
    <t>Za vsako parcelo, ki jo določa ali se je dotika meja, ki se je uredila.</t>
  </si>
  <si>
    <t>Do ene ure terenskega dela.</t>
  </si>
  <si>
    <t>Za izdelavo elaborata ureditve meje.</t>
  </si>
  <si>
    <t>3.3</t>
  </si>
  <si>
    <t>3.4</t>
  </si>
  <si>
    <t>3.5</t>
  </si>
  <si>
    <t>3.6</t>
  </si>
  <si>
    <t>3.7</t>
  </si>
  <si>
    <t>3.8</t>
  </si>
  <si>
    <t>Pridobivanje podatkov o poteku komunalnega voda pri posameznem upravljavcu (en vod) ali upravitelju zbirk podatkov</t>
  </si>
  <si>
    <t>10.6</t>
  </si>
  <si>
    <t>10.7</t>
  </si>
  <si>
    <t>10.8</t>
  </si>
  <si>
    <t>11.1</t>
  </si>
  <si>
    <t>11.2</t>
  </si>
  <si>
    <t>11.3</t>
  </si>
  <si>
    <t>11.4</t>
  </si>
  <si>
    <t>11.5</t>
  </si>
  <si>
    <t>11.6</t>
  </si>
  <si>
    <t>11.7</t>
  </si>
  <si>
    <t>11.8</t>
  </si>
  <si>
    <t>11.9</t>
  </si>
  <si>
    <t>Poenostavljen geodetski načrt s prikazom stvarnih in drugih pravic.</t>
  </si>
  <si>
    <t>urna postavka</t>
  </si>
  <si>
    <t>Evidentiranje vsake posamezne GJI</t>
  </si>
  <si>
    <t>Zakoličba</t>
  </si>
  <si>
    <t>12.1</t>
  </si>
  <si>
    <t>12.2</t>
  </si>
  <si>
    <t>Terenska izmera</t>
  </si>
  <si>
    <t>Za vsakih od 0 do 5 IDPOSov ali od 0 do 50 strani ali do ene ure priprave podatkov.</t>
  </si>
  <si>
    <t>9.2</t>
  </si>
  <si>
    <t>9.3</t>
  </si>
  <si>
    <t>9.4</t>
  </si>
  <si>
    <t>9.5</t>
  </si>
  <si>
    <t>9.6</t>
  </si>
  <si>
    <t>9.7</t>
  </si>
  <si>
    <t>9.8</t>
  </si>
  <si>
    <t>9.10</t>
  </si>
  <si>
    <t>9.11</t>
  </si>
  <si>
    <t>9.12</t>
  </si>
  <si>
    <t>10.9</t>
  </si>
  <si>
    <t>Prikaz regulacijskih črt prostorskega akta; regulacijske linije, gradbene meje ali gradbene linije, enote urejanja prostora in namensko rabo prostora</t>
  </si>
  <si>
    <t>Za vsako dodatno točko (linijska točka, posredna označitev).</t>
  </si>
  <si>
    <t>Prikaz varstvenega območja, vodnih ter priobalnih zemljišč in varovalnih pasov infrastrukturnih vodov</t>
  </si>
  <si>
    <t>4.4</t>
  </si>
  <si>
    <t>POGODBENA KOMASACIJA geodetskih del</t>
  </si>
  <si>
    <t>0</t>
  </si>
  <si>
    <t>Predizmera in vzpostavitev koordinatnega sistema. Prihod na teren v primeru odpovedi mejne obravnave.</t>
  </si>
  <si>
    <t>LOKACIJSKA IZBOLJŠAVA</t>
  </si>
  <si>
    <t xml:space="preserve">Priprava, pregled in analiza arhivskih podatkov, pregled zemljiške knjige in drugih baz podatkov.  </t>
  </si>
  <si>
    <t>Za vsako začeto uro terenskega dela.</t>
  </si>
  <si>
    <t>Za vsako spremenjeno zemljiškokatastrsko točko pri obdelavi topološke usklajenosti grafičnih slojev zemljiškega katastra.</t>
  </si>
  <si>
    <t>1.2</t>
  </si>
  <si>
    <t>1.1</t>
  </si>
  <si>
    <t>1.11</t>
  </si>
  <si>
    <t>2.1</t>
  </si>
  <si>
    <t>2.2</t>
  </si>
  <si>
    <t>3.</t>
  </si>
  <si>
    <t>3.1</t>
  </si>
  <si>
    <t>3.2</t>
  </si>
  <si>
    <t>3.9</t>
  </si>
  <si>
    <t>3.10</t>
  </si>
  <si>
    <t>3.11</t>
  </si>
  <si>
    <t>3.12</t>
  </si>
  <si>
    <t>3.13</t>
  </si>
  <si>
    <t>4.</t>
  </si>
  <si>
    <t>3.14</t>
  </si>
  <si>
    <t>4.1</t>
  </si>
  <si>
    <t>4.2</t>
  </si>
  <si>
    <t>4.6</t>
  </si>
  <si>
    <t>4.7</t>
  </si>
  <si>
    <t>4.8</t>
  </si>
  <si>
    <t>5.</t>
  </si>
  <si>
    <t>5.1</t>
  </si>
  <si>
    <t>5.2</t>
  </si>
  <si>
    <t>5.3</t>
  </si>
  <si>
    <t>5.4</t>
  </si>
  <si>
    <t>5.5</t>
  </si>
  <si>
    <t>5.6</t>
  </si>
  <si>
    <t>6.1</t>
  </si>
  <si>
    <t>6.2</t>
  </si>
  <si>
    <t>6.3</t>
  </si>
  <si>
    <t>6.4</t>
  </si>
  <si>
    <t>7.1</t>
  </si>
  <si>
    <t>7.2</t>
  </si>
  <si>
    <t>7.3</t>
  </si>
  <si>
    <t>7.5</t>
  </si>
  <si>
    <t>7.6</t>
  </si>
  <si>
    <t>7.7</t>
  </si>
  <si>
    <t>8.4</t>
  </si>
  <si>
    <t>8.5</t>
  </si>
  <si>
    <t>8.6</t>
  </si>
  <si>
    <t>8.7</t>
  </si>
  <si>
    <t>8.8</t>
  </si>
  <si>
    <t>8.9</t>
  </si>
  <si>
    <t>8.10</t>
  </si>
  <si>
    <t>8.11</t>
  </si>
  <si>
    <t>Priloga 2.</t>
  </si>
  <si>
    <t>Priloga 1.</t>
  </si>
  <si>
    <t>10.10</t>
  </si>
  <si>
    <t>10.11</t>
  </si>
  <si>
    <t>10.12</t>
  </si>
  <si>
    <t>10.13</t>
  </si>
  <si>
    <t>10.14</t>
  </si>
  <si>
    <t>11.10</t>
  </si>
  <si>
    <t>12.</t>
  </si>
  <si>
    <t>12.3</t>
  </si>
  <si>
    <t>12.4</t>
  </si>
  <si>
    <t>12.5</t>
  </si>
  <si>
    <t>12.6</t>
  </si>
  <si>
    <t>12.7</t>
  </si>
  <si>
    <t>12.8</t>
  </si>
  <si>
    <t>12.9</t>
  </si>
  <si>
    <t>12.10</t>
  </si>
  <si>
    <t>13.1.2</t>
  </si>
  <si>
    <t>13.1.3</t>
  </si>
  <si>
    <t>13.2.1</t>
  </si>
  <si>
    <t>13.2.2</t>
  </si>
  <si>
    <t>13.2.3</t>
  </si>
  <si>
    <t>13.2.4</t>
  </si>
  <si>
    <t>13.2.5</t>
  </si>
  <si>
    <t>13.3.1</t>
  </si>
  <si>
    <t>13.3.2</t>
  </si>
  <si>
    <t>14.</t>
  </si>
  <si>
    <t>15.5</t>
  </si>
  <si>
    <t>15.6</t>
  </si>
  <si>
    <t>15.7</t>
  </si>
  <si>
    <t>15.8</t>
  </si>
  <si>
    <t>15.9</t>
  </si>
  <si>
    <t>15.10</t>
  </si>
  <si>
    <t>15.11</t>
  </si>
  <si>
    <t>15.12</t>
  </si>
  <si>
    <t>15.13</t>
  </si>
  <si>
    <t>15.14</t>
  </si>
  <si>
    <t>15.15</t>
  </si>
  <si>
    <t>15.16</t>
  </si>
  <si>
    <t>16.</t>
  </si>
  <si>
    <t>16.1</t>
  </si>
  <si>
    <t>16.2</t>
  </si>
  <si>
    <t>16.3</t>
  </si>
  <si>
    <t>16.4</t>
  </si>
  <si>
    <t>Grafični prikaz proizvodne sposobnosti zemljišča z bonitetnimi točkami nad 50.</t>
  </si>
  <si>
    <t xml:space="preserve">Pridobitev, analiza in priprava podatkov za zakoličbo. </t>
  </si>
  <si>
    <t xml:space="preserve">vrednost </t>
  </si>
  <si>
    <t>Za izmero vsakega 1 ha zemljišča v urbanem naselju</t>
  </si>
  <si>
    <t>Za izmero vsakega začetnega 1ha ali več zemljišča</t>
  </si>
  <si>
    <t>Lokacijski prikaz stvarnih in drugih pravic, ter pravnih dejstev (služnost, stavbna pravica, dogovorna uporaba)</t>
  </si>
  <si>
    <t xml:space="preserve">Izdelava certifikata geodetskega načrta glede na stopnjo zahtevnosti (manj zahteven - 65 točk, zahteven - 130 točk, zelo zahteven - 200 točk) </t>
  </si>
  <si>
    <t xml:space="preserve">Položajna uskladitev grafičnih podatkov zemljiškega katastra (preračun in transformacija arhivskih podatkov do 5 IDPOS - ov)   </t>
  </si>
  <si>
    <t>TARIFNI DEL CENIKA GEODETSKIH STORITEV</t>
  </si>
  <si>
    <t>OBRAČUN GEODETSKIH STORITEV PO URNIH POSTAVKAH</t>
  </si>
  <si>
    <t>1.12</t>
  </si>
  <si>
    <t>4.9</t>
  </si>
  <si>
    <t>7.8</t>
  </si>
  <si>
    <t>15-50%</t>
  </si>
  <si>
    <t>vrednost dela v €</t>
  </si>
  <si>
    <t>Priprava, pregled in analiza arhivskih podatkov, pregled zemljiške knjige in drugih baz podatkov. Vabljenje strank na mejno obravnavo.</t>
  </si>
  <si>
    <t>Za vsakih začetnih do 5 IDPOSov ali začetnih do 50 strani ali do ene ure priprave podatkov.</t>
  </si>
  <si>
    <t>Za vsako zemljiškokatastrsko točko, predlagano v postopku, ureditve meje.</t>
  </si>
  <si>
    <t>Za vsako označeno zemljiškokatastrsko točko z mejnikom v naravi.</t>
  </si>
  <si>
    <t>Za vsakega lastnika, za katerega se predlaga postavitev začasnega zastopnika za geodetsko storitev ali objava v uradnem listu glede pravnih naslednikov.</t>
  </si>
  <si>
    <t>Za vsako stranko, ki se je udeležila mejne obravnave.</t>
  </si>
  <si>
    <t>Priprava Predloga za GURS - ponovna lokacijska izboljšava širšega območja zaradi zagotovitve koordinatnega vklopa v ZKN (TS - poglavje 7.3.).</t>
  </si>
  <si>
    <t>Priprava zahtevka, skeniranje in oddaja elaborata.</t>
  </si>
  <si>
    <t>Za vsako parcelo.</t>
  </si>
  <si>
    <t>Za izdelavo 1 ha elaborata lokacijske izboljšave.</t>
  </si>
  <si>
    <t>Za vsako spremenjeno zemljiškokatastrsko točko v postopku.</t>
  </si>
  <si>
    <t>Priprava podatkov za vložitev zahteve za pridobitev soglasja za spremembo meje parcele.</t>
  </si>
  <si>
    <t>Za vsako zemljiškokatastrsko točko, določeno v postopku parcelacije.</t>
  </si>
  <si>
    <t>Za vsak dodatno točko (linijska točka, posredna označitev).</t>
  </si>
  <si>
    <t>Za vsako parcelo, ki je nastala ali se ukinila s parcelacijo.</t>
  </si>
  <si>
    <t>Pridobitev potrdila ali akta, na podlagi katerega je izvedena parcelacija.</t>
  </si>
  <si>
    <t>Za izdelavo elaborata delitve parcel.</t>
  </si>
  <si>
    <t>Za izdelavo elaborata pogojne delitve parcel.</t>
  </si>
  <si>
    <t>Za izdelavo elaborata združitve parcel.</t>
  </si>
  <si>
    <t>Za vsako zemljiškokatastrsko točko, določeno v postopku, izravnave meje.</t>
  </si>
  <si>
    <t>Za vsako parcelo, ki se ji je spremenila meja.</t>
  </si>
  <si>
    <t>Za izdelavo elaborata izravnave meje.</t>
  </si>
  <si>
    <t>Za vsako stranko, ki se je udeležila označitve meje.</t>
  </si>
  <si>
    <t>Priprava, pregled in analiza arhivskih podatkov, pregled zemljiške knjige in drugih baz podatkov. Vabljenje strank na označitev meje v naravi.</t>
  </si>
  <si>
    <t>Elaborat geodetske storitve.</t>
  </si>
  <si>
    <t>Skeniranje in predaja elaborata (poročila) za vsako stranko v postopku.</t>
  </si>
  <si>
    <t>Delo agronoma - izdelava tehničnega poročila.</t>
  </si>
  <si>
    <t>Obdelava poligona enakih bonitet.</t>
  </si>
  <si>
    <t>Za izdelavo elaborate spremembe bonitete zemljišč.</t>
  </si>
  <si>
    <t>Za vsako parcelo, ki jo seka zemljišče pod stavbo.</t>
  </si>
  <si>
    <t>Za vsako stranko, ki se je udeležila obravnave.</t>
  </si>
  <si>
    <t>Za izdelavo elaborata določitve zemljišča pod stavbo.</t>
  </si>
  <si>
    <t>Za vsako zemljiškokatastrsko točko nad osnovnimi 4-mi, določeno v postopku določitve zemljišča pod stavbo.</t>
  </si>
  <si>
    <t>Za izmero vsake stavbe.</t>
  </si>
  <si>
    <t>Za izmero vsakih začetih 50 m2 stavbe.</t>
  </si>
  <si>
    <t>Za vsakih začetih izmerjenih 5 prostorov v stavbi.</t>
  </si>
  <si>
    <t>Za izmero vsake etaže.</t>
  </si>
  <si>
    <t>Za izdelavo elaborata.</t>
  </si>
  <si>
    <t>Za izdelavo podrobnejšega načrta dela stavbe za vsak prostor posebej.</t>
  </si>
  <si>
    <t>Vložitev zahteve za določitev hišne številke in naročilo hišne tablice.</t>
  </si>
  <si>
    <t>Za vsak del stavbe nad enim delom.</t>
  </si>
  <si>
    <t>Za izmero vsakih začetnih 50 m2 stavbe.</t>
  </si>
  <si>
    <t>Za izmero vsakega dela stavbe.</t>
  </si>
  <si>
    <t>Izris obstoječega stanja ali digitalizacija starih etažnih načrtov (urna postavka - manj zahtevna dela).</t>
  </si>
  <si>
    <t>Vložitev zahteve za določitev hišne številke.</t>
  </si>
  <si>
    <t>Za vsakega lastnika, za katerega se predlaga postavitev začasnega zastopnika za geodetsko storitev.</t>
  </si>
  <si>
    <t>Za izpolnitev obrazcev pri spremembi dejanske rabe, površine, ko izdelava elaborata ni potrebna.</t>
  </si>
  <si>
    <t>Za ureditev oboda komasacije se smiselno uporabijo postavke iz ureditve meje.</t>
  </si>
  <si>
    <t>Priprava in uskladitev predloga nove razdelitve zemljišč za vsako novo nastalo parcelo.</t>
  </si>
  <si>
    <t>Priprava in uskladitev predloga nove razdelitve zemljišč za vsako novo nastalo parcelo v območju OPPN.</t>
  </si>
  <si>
    <t>Za vsako parcelo, ki je nastala ali se ukinila s komasacijo.</t>
  </si>
  <si>
    <t>Za vsakega lastnika v komasacijski pogodbi.</t>
  </si>
  <si>
    <t>Priprava zahtevka, skeniranje in oddaja elaborata za vsak 1 ha pogodbene komasacije.</t>
  </si>
  <si>
    <t>Za vsako zemljiškokatastrsko točko, določeno v postopku komasacije (faktorji povečave vrednosti točke od 15 % do 50 %).</t>
  </si>
  <si>
    <t>Priprava - določitev območja, uvodni sestanki z lastniki.</t>
  </si>
  <si>
    <t>Priprava, pregled in analiza arhivskih podatkov z opravljeno predizmero na 1 ha.</t>
  </si>
  <si>
    <t>Za vsako zemljiškokatastrsko točko, določeno v postopku nove izmere (faktorji povečave vrednosti točke od 15 % do 50 %).</t>
  </si>
  <si>
    <t>Za vsak dodatno točko (linijska točka) (faktorji povečave vrednosti točke od 20 % do 50 %).</t>
  </si>
  <si>
    <t>Za vsako spremenjeno zemljiškokatastrsko točko pri obdelavi topološke usklajenosti grafičnih slojev zemljiškega katastra (faktorji povečave vrednosti točke od 15 % do 50 %).</t>
  </si>
  <si>
    <t>Za vsako stranko, ki je bila vabljena na mejno obravnavo.</t>
  </si>
  <si>
    <t>Za izdelavo 1 ha elaborata nove izmere.</t>
  </si>
  <si>
    <t>Priprava zahtevka, skeniranje in oddaja elaborata za vsak 1ha nove izmere.</t>
  </si>
  <si>
    <t>Za izmero vsakih 5 lomov pri ploskovnih objektih.</t>
  </si>
  <si>
    <t>Za evidentiranje vsake točke GJI.</t>
  </si>
  <si>
    <t>Za evidentiranje vsake linije GJI.</t>
  </si>
  <si>
    <r>
      <t>Za evidentiranje vsakih 10 m</t>
    </r>
    <r>
      <rPr>
        <vertAlign val="superscript"/>
        <sz val="11"/>
        <rFont val="Calibri"/>
        <family val="2"/>
        <charset val="238"/>
        <scheme val="minor"/>
      </rPr>
      <t>2</t>
    </r>
    <r>
      <rPr>
        <sz val="10"/>
        <rFont val="Arial"/>
        <family val="2"/>
        <charset val="238"/>
      </rPr>
      <t xml:space="preserve"> poligona GJI.</t>
    </r>
  </si>
  <si>
    <t>Za izdelavo elaborata GJI.</t>
  </si>
  <si>
    <t>Za vsako zakoličeno točko GJI.</t>
  </si>
  <si>
    <t>Za pridobitev in pripravo podatkov.</t>
  </si>
  <si>
    <t>Za izmero vsakih 10 m linijskega voda.</t>
  </si>
  <si>
    <t xml:space="preserve">ZAKOLIČBA STAVB IN OBJEKTOV </t>
  </si>
  <si>
    <t>Vzpostavitev geodetske mreže (izmeritvena točka).</t>
  </si>
  <si>
    <t>Osnovna zakoličba (vsaka zakoličena Hz in V točka).</t>
  </si>
  <si>
    <t>Detajlna zakoličba (točka).</t>
  </si>
  <si>
    <t>Detajlna zakoličba (os).</t>
  </si>
  <si>
    <t>Zapisnik o zakoličbi.</t>
  </si>
  <si>
    <t>Izdelava poročila in grafične priloge o izvedeni zakoličbi.</t>
  </si>
  <si>
    <t>Figurantska dela pri zakoličbi (zaradi povečanja zahtevnosti izvedbe dela, terena ali objekta, nočno delo, vremenske razmere se upošteva faktorje povečave vrednosti točke od 15 % do 50 %).</t>
  </si>
  <si>
    <t>Za zakoličbo večstanovanjskih stavb, industrijskih hal, objektov javne gospodarske infrastrukture (kanalizacijskih vodov, vodovodov, cest …) inženirskih objektov (mostovi, predori), nadzorov gradnje se priporoča vrednotenje na priporočeno urno postavko PI Geo za najzahtevnejša dela (zaradi povečanja zahtevnosti izvedbe dela, zahtevnost terena ali objekta, nočno delo, izredne vremenske razmere se upošteva faktorje povečave vrednosti točke od 15 % do 50 %).</t>
  </si>
  <si>
    <t>Za evidentiranje vsakega dodatnega atributa za vsako posamezno točko ali linijo za katastra upravljavca.</t>
  </si>
  <si>
    <t>Za izdelavo elaborata pogodbene komasacije za vsak začet 1 ha zemljišča (faktorji povečave vrednosti točke od 25 % do 50 %).</t>
  </si>
  <si>
    <t>Za izmero do 3.500 m2 zemljišča</t>
  </si>
  <si>
    <t>Za vsakih nadaljnjih 1000 m2 od osnovnih 3500 m2 do začetnega 1 ha.</t>
  </si>
  <si>
    <t>Pridobivanje podatkov o poteku komunalnih vodov iz katastra GJI (en vod)</t>
  </si>
  <si>
    <t>Dodatno posredovanje datoteke geodetskega načrta naročniku oziroma njegovemu projektantu ali arhitektu mesec dni in več po predaji elaboratov geodetskega načrta naročniku (iskanje v arhivu,…)</t>
  </si>
  <si>
    <t>Geodetski načrt izdelan v 3D tehniki (mrežni model) - povišek podpoglavja 15.2. ali 15.3. ali 15.4. ali 15.5.(od 15 % do 50 %)</t>
  </si>
  <si>
    <t>Najzahtevnejša dela pooblaščenega inženirja (vodenje velikih geodetskih projektov na večjih območjih z velikim številom udeležencev - nove izmere, komasacije, veliki infrastrukturni objekti …)</t>
  </si>
  <si>
    <t>Zahtevna dela pooblaščenega inženirja (vodenje, svetovanje, mejne obravnave, izdelava strokovnih mnenj, analiza podatkov iz zbirke listin, projektiranje geodetske mreže in geodetske izmere, izračun in izravnava koordinat, pregled elaboratov … )</t>
  </si>
  <si>
    <t>Manj zahtevna dela pooblaščenega inženirja ali strokovno usposobljenega osebja (operater geodetskih inštrumentov, geodetska izmera, izdelava manj zahtevnih vsebin elaborata ...)</t>
  </si>
  <si>
    <t>Operativna terenska (figurantska) in pisarniška dela (tiskanje in formatiranje elaborata, kopiranje in skeniranje, kontrolna izmera razdalj, stabilizacija geodetskih in mejnih točk, priprava vabil, urejanje pošte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</si>
</sst>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1]"/>
    <numFmt numFmtId="165" formatCode="#,##0.00\ &quot;€&quot;"/>
    <numFmt numFmtId="166" formatCode="#,##0.000\ [$€-1];[Red]\-#,##0.000\ [$€-1]"/>
    <numFmt numFmtId="167" formatCode="#,##0.00\ [$€-1];[Red]\-#,##0.00\ [$€-1]"/>
  </numFmts>
  <fonts count="18" x14ac:knownFonts="1">
    <font>
      <sz val="10"/>
      <name val="Arial"/>
      <charset val="238"/>
    </font>
    <font>
      <sz val="11"/>
      <color theme="1"/>
      <name val="Calibri"/>
      <family val="2"/>
      <charset val="238"/>
      <scheme val="minor"/>
    </font>
    <font>
      <sz val="10"/>
      <name val="Arial"/>
      <family val="2"/>
      <charset val="238"/>
    </font>
    <font>
      <b/>
      <sz val="10"/>
      <name val="Arial"/>
      <family val="2"/>
      <charset val="238"/>
    </font>
    <font>
      <b/>
      <sz val="12"/>
      <name val="Arial"/>
      <family val="2"/>
      <charset val="238"/>
    </font>
    <font>
      <b/>
      <sz val="11"/>
      <name val="Arial"/>
      <family val="2"/>
      <charset val="238"/>
    </font>
    <font>
      <b/>
      <sz val="12"/>
      <color theme="0"/>
      <name val="Arial"/>
      <family val="2"/>
      <charset val="238"/>
    </font>
    <font>
      <sz val="10"/>
      <color theme="0"/>
      <name val="Arial"/>
      <family val="2"/>
      <charset val="238"/>
    </font>
    <font>
      <b/>
      <sz val="10"/>
      <color theme="0"/>
      <name val="Arial"/>
      <family val="2"/>
      <charset val="238"/>
    </font>
    <font>
      <sz val="11"/>
      <name val="Arial"/>
      <family val="2"/>
      <charset val="238"/>
    </font>
    <font>
      <strike/>
      <sz val="10"/>
      <name val="Arial"/>
      <family val="2"/>
      <charset val="238"/>
    </font>
    <font>
      <sz val="10"/>
      <name val="Arial"/>
      <family val="2"/>
      <charset val="238"/>
    </font>
    <font>
      <sz val="11"/>
      <color rgb="FFFF66FF"/>
      <name val="Calibri"/>
      <family val="2"/>
      <charset val="238"/>
      <scheme val="minor"/>
    </font>
    <font>
      <vertAlign val="superscript"/>
      <sz val="11"/>
      <name val="Calibri"/>
      <family val="2"/>
      <charset val="238"/>
      <scheme val="minor"/>
    </font>
    <font>
      <b/>
      <sz val="11"/>
      <name val="Calibri"/>
      <family val="2"/>
      <charset val="238"/>
      <scheme val="minor"/>
    </font>
    <font>
      <sz val="11"/>
      <color theme="0"/>
      <name val="Arial"/>
      <family val="2"/>
      <charset val="238"/>
    </font>
    <font>
      <sz val="10"/>
      <color rgb="FFFF0000"/>
      <name val="Arial"/>
      <family val="2"/>
      <charset val="238"/>
    </font>
    <font>
      <b/>
      <sz val="10"/>
      <name val="Calibri"/>
      <family val="2"/>
      <charset val="238"/>
      <scheme val="minor"/>
    </font>
  </fonts>
  <fills count="5">
    <fill>
      <patternFill patternType="none"/>
    </fill>
    <fill>
      <patternFill patternType="gray125"/>
    </fill>
    <fill>
      <patternFill patternType="solid">
        <fgColor theme="3" tint="0.39997558519241921"/>
        <bgColor indexed="64"/>
      </patternFill>
    </fill>
    <fill>
      <patternFill patternType="solid">
        <fgColor rgb="FFFFFF99"/>
        <bgColor indexed="64"/>
      </patternFill>
    </fill>
    <fill>
      <patternFill patternType="solid">
        <fgColor theme="9" tint="0.59999389629810485"/>
        <bgColor indexed="64"/>
      </patternFill>
    </fill>
  </fills>
  <borders count="6">
    <border>
      <left/>
      <right/>
      <top/>
      <bottom/>
      <diagonal/>
    </border>
    <border>
      <left/>
      <right/>
      <top/>
      <bottom style="medium">
        <color indexed="64"/>
      </bottom>
      <diagonal/>
    </border>
    <border>
      <left/>
      <right/>
      <top/>
      <bottom style="thin">
        <color theme="0" tint="-0.499984740745262"/>
      </bottom>
      <diagonal/>
    </border>
    <border>
      <left/>
      <right/>
      <top style="thin">
        <color theme="0" tint="-0.499984740745262"/>
      </top>
      <bottom/>
      <diagonal/>
    </border>
    <border>
      <left/>
      <right/>
      <top style="thin">
        <color theme="0" tint="-0.499984740745262"/>
      </top>
      <bottom style="thin">
        <color theme="0" tint="-0.499984740745262"/>
      </bottom>
      <diagonal/>
    </border>
    <border>
      <left/>
      <right/>
      <top/>
      <bottom style="thin">
        <color indexed="64"/>
      </bottom>
      <diagonal/>
    </border>
  </borders>
  <cellStyleXfs count="4">
    <xf numFmtId="0" fontId="0" fillId="0" borderId="0"/>
    <xf numFmtId="165" fontId="2" fillId="0" borderId="0"/>
    <xf numFmtId="0" fontId="1" fillId="0" borderId="0"/>
    <xf numFmtId="9" fontId="11" fillId="0" borderId="0" applyFont="0" applyFill="0" applyBorder="0" applyAlignment="0" applyProtection="0"/>
  </cellStyleXfs>
  <cellXfs count="186">
    <xf numFmtId="0" fontId="0" fillId="0" borderId="0" xfId="0"/>
    <xf numFmtId="164" fontId="0" fillId="0" borderId="0" xfId="0" applyNumberFormat="1"/>
    <xf numFmtId="0" fontId="0" fillId="0" borderId="0" xfId="0" applyAlignment="1">
      <alignment vertical="center"/>
    </xf>
    <xf numFmtId="0" fontId="0" fillId="0" borderId="0" xfId="0" applyNumberFormat="1" applyFont="1" applyBorder="1" applyAlignment="1">
      <alignment vertical="center" wrapText="1"/>
    </xf>
    <xf numFmtId="0" fontId="0" fillId="0" borderId="0" xfId="0" applyNumberFormat="1" applyFont="1" applyFill="1" applyBorder="1" applyAlignment="1">
      <alignment vertical="center" wrapText="1"/>
    </xf>
    <xf numFmtId="0" fontId="2" fillId="0" borderId="0" xfId="0" applyNumberFormat="1" applyFont="1" applyBorder="1" applyAlignment="1">
      <alignment vertical="center" wrapText="1"/>
    </xf>
    <xf numFmtId="0" fontId="2" fillId="0" borderId="0" xfId="0" applyNumberFormat="1" applyFont="1" applyFill="1" applyBorder="1" applyAlignment="1">
      <alignment vertical="center" wrapText="1"/>
    </xf>
    <xf numFmtId="164" fontId="8" fillId="2" borderId="0" xfId="0" applyNumberFormat="1" applyFont="1" applyFill="1" applyAlignment="1">
      <alignment horizontal="left" vertical="center"/>
    </xf>
    <xf numFmtId="0" fontId="4" fillId="2" borderId="0" xfId="0" applyNumberFormat="1" applyFont="1" applyFill="1" applyAlignment="1">
      <alignment horizontal="center" vertical="center"/>
    </xf>
    <xf numFmtId="164" fontId="4" fillId="2" borderId="0" xfId="0" applyNumberFormat="1" applyFont="1" applyFill="1" applyAlignment="1">
      <alignment horizontal="center" vertical="center"/>
    </xf>
    <xf numFmtId="0" fontId="0" fillId="0" borderId="0" xfId="0" applyAlignment="1"/>
    <xf numFmtId="0" fontId="2" fillId="0" borderId="0" xfId="0" applyFont="1" applyAlignment="1">
      <alignment vertical="center" wrapText="1"/>
    </xf>
    <xf numFmtId="0" fontId="2" fillId="0" borderId="0" xfId="0" applyFont="1"/>
    <xf numFmtId="0" fontId="0" fillId="0" borderId="0" xfId="0" applyNumberFormat="1" applyBorder="1" applyAlignment="1">
      <alignment vertical="center"/>
    </xf>
    <xf numFmtId="164" fontId="0" fillId="0" borderId="0" xfId="0" applyNumberFormat="1" applyBorder="1" applyAlignment="1">
      <alignment vertical="center"/>
    </xf>
    <xf numFmtId="0" fontId="7" fillId="0" borderId="0" xfId="0" applyFont="1"/>
    <xf numFmtId="0" fontId="0" fillId="0" borderId="0" xfId="0" applyFill="1"/>
    <xf numFmtId="0" fontId="4" fillId="2" borderId="0" xfId="0" applyNumberFormat="1" applyFont="1" applyFill="1" applyBorder="1" applyAlignment="1">
      <alignment horizontal="center" vertical="center"/>
    </xf>
    <xf numFmtId="0" fontId="6" fillId="2" borderId="0" xfId="0" applyNumberFormat="1" applyFont="1" applyFill="1" applyBorder="1" applyAlignment="1">
      <alignment horizontal="left" vertical="center"/>
    </xf>
    <xf numFmtId="164" fontId="5" fillId="3" borderId="0" xfId="0" applyNumberFormat="1" applyFont="1" applyFill="1" applyAlignment="1">
      <alignment vertical="center"/>
    </xf>
    <xf numFmtId="0" fontId="5" fillId="3" borderId="0" xfId="0" applyNumberFormat="1" applyFont="1" applyFill="1" applyBorder="1" applyAlignment="1">
      <alignment horizontal="left" vertical="center" wrapText="1"/>
    </xf>
    <xf numFmtId="0" fontId="2" fillId="0" borderId="0" xfId="0" applyFont="1" applyFill="1" applyAlignment="1">
      <alignment vertical="center"/>
    </xf>
    <xf numFmtId="164" fontId="2" fillId="0" borderId="0" xfId="0" applyNumberFormat="1" applyFont="1" applyFill="1" applyAlignment="1">
      <alignment vertical="center"/>
    </xf>
    <xf numFmtId="0" fontId="5" fillId="3" borderId="0" xfId="0" applyNumberFormat="1" applyFont="1" applyFill="1" applyAlignment="1">
      <alignment horizontal="left" vertical="center" wrapText="1"/>
    </xf>
    <xf numFmtId="0" fontId="0" fillId="0" borderId="0" xfId="0" applyAlignment="1">
      <alignment horizontal="center" vertical="center"/>
    </xf>
    <xf numFmtId="0" fontId="5" fillId="3" borderId="0" xfId="0" applyNumberFormat="1" applyFont="1" applyFill="1" applyBorder="1" applyAlignment="1">
      <alignment vertical="center" wrapText="1"/>
    </xf>
    <xf numFmtId="0" fontId="3" fillId="3" borderId="0" xfId="0" applyNumberFormat="1" applyFont="1" applyFill="1" applyBorder="1" applyAlignment="1">
      <alignment vertical="center" wrapText="1"/>
    </xf>
    <xf numFmtId="0" fontId="3" fillId="3" borderId="0" xfId="0" applyNumberFormat="1" applyFont="1" applyFill="1" applyAlignment="1">
      <alignment vertical="center"/>
    </xf>
    <xf numFmtId="0" fontId="5" fillId="3" borderId="0" xfId="0" applyFont="1" applyFill="1" applyAlignment="1">
      <alignment horizontal="left" vertical="center"/>
    </xf>
    <xf numFmtId="167" fontId="5" fillId="3" borderId="0" xfId="0" applyNumberFormat="1" applyFont="1" applyFill="1" applyAlignment="1">
      <alignment vertical="center"/>
    </xf>
    <xf numFmtId="164" fontId="0" fillId="0" borderId="0" xfId="0" applyNumberFormat="1" applyAlignment="1">
      <alignment horizontal="right" vertical="center"/>
    </xf>
    <xf numFmtId="49" fontId="2" fillId="0" borderId="0" xfId="0" applyNumberFormat="1" applyFont="1" applyBorder="1" applyAlignment="1">
      <alignment horizontal="left" vertical="center" wrapText="1"/>
    </xf>
    <xf numFmtId="0" fontId="0" fillId="0" borderId="0" xfId="0" applyNumberFormat="1" applyFont="1" applyBorder="1" applyAlignment="1">
      <alignment horizontal="right" vertical="center" wrapText="1"/>
    </xf>
    <xf numFmtId="49" fontId="2" fillId="0" borderId="0" xfId="0" applyNumberFormat="1" applyFont="1" applyBorder="1" applyAlignment="1">
      <alignment vertical="center" wrapText="1"/>
    </xf>
    <xf numFmtId="0" fontId="2" fillId="0" borderId="0" xfId="0" applyNumberFormat="1" applyFont="1" applyBorder="1" applyAlignment="1">
      <alignment horizontal="right" vertical="center" wrapText="1"/>
    </xf>
    <xf numFmtId="164" fontId="2" fillId="0" borderId="0" xfId="0" applyNumberFormat="1" applyFont="1" applyAlignment="1">
      <alignment horizontal="right" vertical="center"/>
    </xf>
    <xf numFmtId="0" fontId="2" fillId="0" borderId="0" xfId="0" applyNumberFormat="1" applyFont="1" applyBorder="1" applyAlignment="1">
      <alignment horizontal="left" vertical="top" wrapText="1"/>
    </xf>
    <xf numFmtId="0" fontId="2" fillId="0" borderId="0" xfId="0" applyNumberFormat="1" applyFont="1" applyFill="1" applyBorder="1" applyAlignment="1">
      <alignment horizontal="left" vertical="center" wrapText="1"/>
    </xf>
    <xf numFmtId="0" fontId="3" fillId="0" borderId="0" xfId="0" applyNumberFormat="1" applyFont="1" applyFill="1" applyBorder="1" applyAlignment="1">
      <alignment vertical="center"/>
    </xf>
    <xf numFmtId="0" fontId="2"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xf>
    <xf numFmtId="0" fontId="2" fillId="0" borderId="0" xfId="0" applyFont="1" applyAlignment="1">
      <alignment wrapText="1"/>
    </xf>
    <xf numFmtId="49" fontId="5" fillId="3" borderId="0" xfId="0" applyNumberFormat="1" applyFont="1" applyFill="1" applyAlignment="1">
      <alignment horizontal="left" vertical="center"/>
    </xf>
    <xf numFmtId="49" fontId="5" fillId="3" borderId="0" xfId="0" applyNumberFormat="1" applyFont="1" applyFill="1" applyBorder="1" applyAlignment="1">
      <alignment vertical="center" wrapText="1"/>
    </xf>
    <xf numFmtId="49" fontId="5" fillId="3" borderId="0" xfId="0" applyNumberFormat="1" applyFont="1" applyFill="1" applyAlignment="1">
      <alignment vertical="center"/>
    </xf>
    <xf numFmtId="0" fontId="5" fillId="0" borderId="0" xfId="0" applyFont="1"/>
    <xf numFmtId="49" fontId="2" fillId="0" borderId="0" xfId="0" applyNumberFormat="1" applyFont="1" applyFill="1" applyBorder="1" applyAlignment="1">
      <alignment horizontal="left" vertical="center" wrapText="1"/>
    </xf>
    <xf numFmtId="49" fontId="6" fillId="2" borderId="0" xfId="0" applyNumberFormat="1" applyFont="1" applyFill="1" applyBorder="1" applyAlignment="1">
      <alignment vertical="center"/>
    </xf>
    <xf numFmtId="49" fontId="0" fillId="0" borderId="0" xfId="0" applyNumberFormat="1" applyAlignment="1">
      <alignment vertical="center"/>
    </xf>
    <xf numFmtId="0" fontId="5" fillId="3" borderId="0" xfId="0" applyNumberFormat="1" applyFont="1" applyFill="1" applyBorder="1" applyAlignment="1">
      <alignment vertical="center"/>
    </xf>
    <xf numFmtId="164" fontId="5" fillId="3" borderId="0" xfId="0" applyNumberFormat="1" applyFont="1" applyFill="1" applyBorder="1" applyAlignment="1">
      <alignment vertical="center"/>
    </xf>
    <xf numFmtId="0" fontId="9" fillId="0" borderId="0" xfId="0" applyFont="1"/>
    <xf numFmtId="0" fontId="0" fillId="0" borderId="0" xfId="0" applyAlignment="1">
      <alignment horizontal="left" vertical="center"/>
    </xf>
    <xf numFmtId="0" fontId="5" fillId="3" borderId="0" xfId="0" applyFont="1" applyFill="1" applyAlignment="1">
      <alignment vertical="center"/>
    </xf>
    <xf numFmtId="0" fontId="9" fillId="3" borderId="0" xfId="0" applyFont="1" applyFill="1" applyAlignment="1">
      <alignment vertical="center"/>
    </xf>
    <xf numFmtId="0" fontId="2" fillId="0" borderId="0" xfId="0" applyNumberFormat="1" applyFont="1" applyFill="1" applyBorder="1" applyAlignment="1">
      <alignment horizontal="right" vertical="center"/>
    </xf>
    <xf numFmtId="0" fontId="0" fillId="0" borderId="0" xfId="0" applyNumberFormat="1" applyBorder="1" applyAlignment="1">
      <alignment horizontal="right" vertical="center"/>
    </xf>
    <xf numFmtId="0" fontId="2" fillId="0" borderId="0" xfId="0" applyNumberFormat="1" applyFont="1" applyBorder="1" applyAlignment="1">
      <alignment horizontal="right" vertical="center"/>
    </xf>
    <xf numFmtId="0" fontId="2" fillId="0" borderId="0" xfId="0" applyNumberFormat="1" applyFont="1" applyFill="1" applyBorder="1" applyAlignment="1">
      <alignment vertical="center"/>
    </xf>
    <xf numFmtId="164" fontId="2" fillId="0" borderId="0" xfId="0" applyNumberFormat="1" applyFont="1" applyFill="1" applyBorder="1" applyAlignment="1">
      <alignment vertical="center"/>
    </xf>
    <xf numFmtId="0" fontId="2" fillId="0" borderId="0" xfId="0" applyNumberFormat="1" applyFont="1" applyBorder="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xf>
    <xf numFmtId="164" fontId="0" fillId="0" borderId="0" xfId="0" applyNumberFormat="1" applyBorder="1" applyAlignment="1">
      <alignment horizontal="right" vertical="center"/>
    </xf>
    <xf numFmtId="0" fontId="2" fillId="0" borderId="0" xfId="0" applyNumberFormat="1" applyFont="1" applyFill="1" applyBorder="1" applyAlignment="1">
      <alignment horizontal="right" vertical="center" wrapText="1"/>
    </xf>
    <xf numFmtId="0" fontId="2" fillId="0" borderId="0" xfId="0" applyNumberFormat="1" applyFont="1" applyFill="1" applyAlignment="1">
      <alignment horizontal="right" vertical="center"/>
    </xf>
    <xf numFmtId="0" fontId="3" fillId="0" borderId="0" xfId="0" applyNumberFormat="1" applyFont="1" applyFill="1" applyAlignment="1">
      <alignment horizontal="right" vertical="center"/>
    </xf>
    <xf numFmtId="0" fontId="0" fillId="0" borderId="0" xfId="0" applyFill="1" applyAlignment="1">
      <alignment vertical="center" wrapText="1"/>
    </xf>
    <xf numFmtId="9" fontId="0" fillId="0" borderId="0" xfId="3" applyFont="1"/>
    <xf numFmtId="9" fontId="0" fillId="0" borderId="0" xfId="0" applyNumberFormat="1"/>
    <xf numFmtId="0" fontId="0" fillId="0" borderId="0" xfId="0" applyFill="1" applyAlignment="1">
      <alignment horizontal="left" vertical="center"/>
    </xf>
    <xf numFmtId="0" fontId="9" fillId="0" borderId="0" xfId="0" applyFont="1" applyAlignment="1">
      <alignment horizontal="left" vertical="center"/>
    </xf>
    <xf numFmtId="0" fontId="2" fillId="0" borderId="0" xfId="0" applyFont="1" applyAlignment="1">
      <alignment horizontal="left" vertical="center"/>
    </xf>
    <xf numFmtId="0" fontId="0" fillId="3" borderId="0" xfId="0" applyNumberFormat="1" applyFont="1" applyFill="1" applyBorder="1" applyAlignment="1">
      <alignment horizontal="right" vertical="center" wrapText="1"/>
    </xf>
    <xf numFmtId="0" fontId="3" fillId="0" borderId="0" xfId="0" applyNumberFormat="1" applyFont="1" applyFill="1" applyBorder="1" applyAlignment="1">
      <alignment vertical="center" wrapText="1"/>
    </xf>
    <xf numFmtId="164" fontId="2" fillId="0" borderId="2" xfId="0" applyNumberFormat="1" applyFont="1" applyBorder="1" applyAlignment="1">
      <alignment horizontal="right" vertical="center"/>
    </xf>
    <xf numFmtId="0" fontId="5" fillId="3" borderId="0" xfId="0" applyNumberFormat="1" applyFont="1" applyFill="1" applyBorder="1" applyAlignment="1">
      <alignment horizontal="left" vertical="center" wrapText="1"/>
    </xf>
    <xf numFmtId="0" fontId="9" fillId="0" borderId="0" xfId="0" applyFont="1" applyAlignment="1">
      <alignment vertical="center"/>
    </xf>
    <xf numFmtId="164" fontId="9" fillId="0" borderId="0" xfId="0" applyNumberFormat="1" applyFont="1" applyAlignment="1">
      <alignment horizontal="left" vertical="center"/>
    </xf>
    <xf numFmtId="164" fontId="9" fillId="0" borderId="0" xfId="0" applyNumberFormat="1" applyFont="1" applyAlignment="1">
      <alignment vertical="center"/>
    </xf>
    <xf numFmtId="164" fontId="15" fillId="0" borderId="0" xfId="0" applyNumberFormat="1" applyFont="1" applyAlignment="1">
      <alignment vertical="center"/>
    </xf>
    <xf numFmtId="164" fontId="15" fillId="0" borderId="0" xfId="0" applyNumberFormat="1" applyFont="1" applyAlignment="1">
      <alignment horizontal="left" vertical="center"/>
    </xf>
    <xf numFmtId="164" fontId="2" fillId="0" borderId="0" xfId="0" applyNumberFormat="1" applyFont="1" applyFill="1" applyBorder="1" applyAlignment="1">
      <alignment horizontal="right" vertical="center"/>
    </xf>
    <xf numFmtId="9" fontId="2" fillId="0" borderId="0" xfId="3" applyFont="1" applyBorder="1" applyAlignment="1">
      <alignment vertical="center"/>
    </xf>
    <xf numFmtId="0" fontId="2" fillId="0" borderId="0" xfId="0" applyFont="1" applyBorder="1" applyAlignment="1">
      <alignment vertical="center"/>
    </xf>
    <xf numFmtId="0" fontId="5" fillId="3" borderId="0" xfId="0" applyFont="1" applyFill="1" applyBorder="1" applyAlignment="1">
      <alignment horizontal="left" vertical="center"/>
    </xf>
    <xf numFmtId="0" fontId="0" fillId="0" borderId="0" xfId="0" applyBorder="1"/>
    <xf numFmtId="0" fontId="0" fillId="0" borderId="0" xfId="0" applyBorder="1" applyAlignment="1">
      <alignment vertical="center"/>
    </xf>
    <xf numFmtId="0" fontId="0" fillId="0" borderId="0" xfId="0" applyBorder="1" applyAlignment="1">
      <alignment horizontal="center" vertical="center"/>
    </xf>
    <xf numFmtId="0" fontId="5" fillId="3" borderId="0" xfId="0" applyFont="1" applyFill="1" applyBorder="1" applyAlignment="1">
      <alignment vertical="center"/>
    </xf>
    <xf numFmtId="0" fontId="3" fillId="3" borderId="0" xfId="0" applyNumberFormat="1" applyFont="1" applyFill="1" applyBorder="1" applyAlignment="1">
      <alignment vertical="center"/>
    </xf>
    <xf numFmtId="0" fontId="0" fillId="3" borderId="0" xfId="0" applyNumberFormat="1" applyFill="1" applyBorder="1" applyAlignment="1">
      <alignment horizontal="right" vertical="center"/>
    </xf>
    <xf numFmtId="0" fontId="0" fillId="0" borderId="0" xfId="0" applyNumberFormat="1" applyBorder="1" applyAlignment="1">
      <alignment horizontal="left" vertical="center"/>
    </xf>
    <xf numFmtId="9" fontId="0" fillId="0" borderId="0" xfId="0" applyNumberFormat="1" applyBorder="1" applyAlignment="1">
      <alignment horizontal="right" vertical="center"/>
    </xf>
    <xf numFmtId="0" fontId="2" fillId="0" borderId="3" xfId="0" applyNumberFormat="1" applyFont="1" applyFill="1" applyBorder="1" applyAlignment="1">
      <alignment horizontal="right" vertical="center"/>
    </xf>
    <xf numFmtId="0" fontId="2" fillId="0" borderId="2" xfId="0" applyNumberFormat="1" applyFont="1" applyFill="1" applyBorder="1" applyAlignment="1">
      <alignment vertical="center"/>
    </xf>
    <xf numFmtId="0" fontId="2" fillId="0" borderId="2" xfId="0" applyNumberFormat="1" applyFont="1" applyBorder="1" applyAlignment="1">
      <alignment vertical="center"/>
    </xf>
    <xf numFmtId="0" fontId="2" fillId="0" borderId="2" xfId="0" applyNumberFormat="1" applyFont="1" applyBorder="1" applyAlignment="1">
      <alignment horizontal="left" vertical="center" wrapText="1"/>
    </xf>
    <xf numFmtId="0" fontId="0" fillId="0" borderId="2" xfId="0" applyNumberFormat="1" applyBorder="1" applyAlignment="1">
      <alignment vertical="center"/>
    </xf>
    <xf numFmtId="164" fontId="0" fillId="0" borderId="2" xfId="0" applyNumberFormat="1" applyBorder="1" applyAlignment="1">
      <alignment vertical="center"/>
    </xf>
    <xf numFmtId="0" fontId="0" fillId="0" borderId="3" xfId="0" applyNumberFormat="1" applyBorder="1" applyAlignment="1">
      <alignment vertical="center"/>
    </xf>
    <xf numFmtId="164" fontId="0" fillId="0" borderId="3" xfId="0" applyNumberFormat="1" applyBorder="1" applyAlignment="1">
      <alignment vertical="center"/>
    </xf>
    <xf numFmtId="0" fontId="0" fillId="0" borderId="3" xfId="0" applyNumberFormat="1" applyFont="1" applyBorder="1" applyAlignment="1">
      <alignment vertical="center" wrapText="1"/>
    </xf>
    <xf numFmtId="0" fontId="2" fillId="0" borderId="2" xfId="0" applyNumberFormat="1" applyFont="1" applyBorder="1" applyAlignment="1">
      <alignment horizontal="right" vertical="center" wrapText="1"/>
    </xf>
    <xf numFmtId="0" fontId="0" fillId="0" borderId="2" xfId="0" applyNumberFormat="1" applyBorder="1" applyAlignment="1">
      <alignment horizontal="right" vertical="center"/>
    </xf>
    <xf numFmtId="164" fontId="0" fillId="0" borderId="2" xfId="0" applyNumberFormat="1" applyBorder="1" applyAlignment="1">
      <alignment horizontal="right" vertical="center"/>
    </xf>
    <xf numFmtId="0" fontId="2" fillId="0" borderId="2" xfId="0" applyNumberFormat="1" applyFont="1" applyBorder="1" applyAlignment="1">
      <alignment horizontal="right" vertical="center"/>
    </xf>
    <xf numFmtId="0" fontId="0" fillId="0" borderId="2" xfId="0" applyNumberFormat="1" applyFont="1" applyBorder="1" applyAlignment="1">
      <alignment vertical="center" wrapText="1"/>
    </xf>
    <xf numFmtId="0" fontId="16" fillId="0" borderId="0" xfId="0" applyFont="1" applyBorder="1"/>
    <xf numFmtId="0" fontId="16" fillId="0" borderId="0" xfId="0" applyFont="1"/>
    <xf numFmtId="0" fontId="5" fillId="3" borderId="0" xfId="0" applyNumberFormat="1" applyFont="1" applyFill="1" applyBorder="1" applyAlignment="1">
      <alignment horizontal="left" vertical="center" wrapText="1"/>
    </xf>
    <xf numFmtId="0" fontId="2" fillId="0" borderId="0" xfId="0" applyNumberFormat="1" applyFont="1" applyFill="1" applyAlignment="1">
      <alignment vertical="center"/>
    </xf>
    <xf numFmtId="0" fontId="2" fillId="0" borderId="0" xfId="0" applyFont="1" applyBorder="1"/>
    <xf numFmtId="0" fontId="2" fillId="0" borderId="0" xfId="0" applyFont="1" applyFill="1"/>
    <xf numFmtId="0" fontId="3" fillId="0" borderId="0" xfId="0" applyNumberFormat="1" applyFont="1" applyFill="1" applyBorder="1" applyAlignment="1">
      <alignment horizontal="right" vertical="center"/>
    </xf>
    <xf numFmtId="0" fontId="2" fillId="0" borderId="3" xfId="0" applyNumberFormat="1" applyFont="1" applyFill="1" applyBorder="1" applyAlignment="1">
      <alignment vertical="center" wrapText="1"/>
    </xf>
    <xf numFmtId="0" fontId="2" fillId="0" borderId="2" xfId="0" applyNumberFormat="1" applyFont="1" applyFill="1" applyBorder="1" applyAlignment="1">
      <alignment horizontal="right" vertical="center" wrapText="1"/>
    </xf>
    <xf numFmtId="0" fontId="2" fillId="0" borderId="2" xfId="0" applyNumberFormat="1" applyFont="1" applyFill="1" applyBorder="1" applyAlignment="1">
      <alignment horizontal="right" vertical="center"/>
    </xf>
    <xf numFmtId="0" fontId="3" fillId="0" borderId="2" xfId="0" applyNumberFormat="1" applyFont="1" applyFill="1" applyBorder="1" applyAlignment="1">
      <alignment horizontal="right" vertical="center"/>
    </xf>
    <xf numFmtId="49" fontId="9" fillId="0" borderId="0" xfId="0" applyNumberFormat="1" applyFont="1" applyFill="1" applyBorder="1" applyAlignment="1">
      <alignment vertical="center" wrapText="1"/>
    </xf>
    <xf numFmtId="164" fontId="2" fillId="0" borderId="0" xfId="0" applyNumberFormat="1" applyFont="1" applyFill="1" applyAlignment="1">
      <alignment horizontal="right" vertical="center"/>
    </xf>
    <xf numFmtId="164" fontId="2" fillId="0" borderId="2" xfId="0" applyNumberFormat="1" applyFont="1" applyFill="1" applyBorder="1" applyAlignment="1">
      <alignment horizontal="right" vertical="center"/>
    </xf>
    <xf numFmtId="0" fontId="2" fillId="0" borderId="3" xfId="0" applyFont="1" applyFill="1" applyBorder="1" applyAlignment="1">
      <alignment horizontal="right" vertical="center"/>
    </xf>
    <xf numFmtId="0" fontId="2" fillId="0" borderId="3" xfId="0" applyFont="1" applyFill="1" applyBorder="1" applyAlignment="1">
      <alignment horizontal="right"/>
    </xf>
    <xf numFmtId="0" fontId="2" fillId="0" borderId="0" xfId="0" applyFont="1" applyFill="1" applyAlignment="1">
      <alignment horizontal="right"/>
    </xf>
    <xf numFmtId="0" fontId="2" fillId="0" borderId="0" xfId="0" applyFont="1" applyFill="1" applyBorder="1" applyAlignment="1">
      <alignment horizontal="right" vertical="center"/>
    </xf>
    <xf numFmtId="0" fontId="0" fillId="0" borderId="0" xfId="0" applyNumberFormat="1" applyFill="1" applyAlignment="1">
      <alignment vertical="center"/>
    </xf>
    <xf numFmtId="0" fontId="0" fillId="0" borderId="0" xfId="0" applyNumberFormat="1" applyFill="1" applyBorder="1" applyAlignment="1">
      <alignment vertical="center"/>
    </xf>
    <xf numFmtId="0" fontId="2" fillId="0" borderId="0" xfId="0" applyFont="1" applyFill="1" applyAlignment="1">
      <alignment vertical="center" wrapText="1"/>
    </xf>
    <xf numFmtId="0" fontId="2" fillId="0" borderId="0" xfId="0" applyFont="1" applyFill="1" applyBorder="1" applyAlignment="1">
      <alignment vertical="center"/>
    </xf>
    <xf numFmtId="167" fontId="2" fillId="0" borderId="0" xfId="0" applyNumberFormat="1" applyFont="1" applyFill="1" applyAlignment="1">
      <alignment vertical="center"/>
    </xf>
    <xf numFmtId="164" fontId="0" fillId="0" borderId="0" xfId="0" applyNumberFormat="1" applyFill="1" applyAlignment="1">
      <alignment vertical="center"/>
    </xf>
    <xf numFmtId="49" fontId="5" fillId="0" borderId="0" xfId="0" applyNumberFormat="1" applyFont="1" applyFill="1" applyBorder="1" applyAlignment="1">
      <alignment vertical="center" wrapText="1"/>
    </xf>
    <xf numFmtId="49" fontId="2" fillId="0" borderId="0" xfId="0" applyNumberFormat="1" applyFont="1" applyFill="1" applyAlignment="1">
      <alignment vertical="center"/>
    </xf>
    <xf numFmtId="49" fontId="2" fillId="0" borderId="0" xfId="0" applyNumberFormat="1" applyFont="1" applyFill="1" applyBorder="1" applyAlignment="1">
      <alignment vertical="center" wrapText="1"/>
    </xf>
    <xf numFmtId="0" fontId="3" fillId="0" borderId="0" xfId="0" applyFont="1"/>
    <xf numFmtId="0" fontId="2" fillId="0" borderId="2" xfId="0" applyNumberFormat="1" applyFont="1" applyFill="1" applyBorder="1" applyAlignment="1">
      <alignment vertical="center" wrapText="1"/>
    </xf>
    <xf numFmtId="0" fontId="2" fillId="0" borderId="0" xfId="0" applyFont="1" applyFill="1" applyAlignment="1">
      <alignment horizontal="left" vertical="center"/>
    </xf>
    <xf numFmtId="49" fontId="5" fillId="4" borderId="1" xfId="1" applyNumberFormat="1" applyFont="1" applyFill="1" applyBorder="1" applyAlignment="1">
      <alignment vertical="center" wrapText="1"/>
    </xf>
    <xf numFmtId="166" fontId="5" fillId="4" borderId="1" xfId="1" applyNumberFormat="1"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0" fontId="2" fillId="0" borderId="0" xfId="0" applyNumberFormat="1" applyFont="1" applyBorder="1" applyAlignment="1">
      <alignment horizontal="center" vertical="center"/>
    </xf>
    <xf numFmtId="0" fontId="2" fillId="3" borderId="0" xfId="0" applyNumberFormat="1" applyFont="1" applyFill="1" applyBorder="1" applyAlignment="1">
      <alignment horizontal="center" vertical="center"/>
    </xf>
    <xf numFmtId="164" fontId="5" fillId="3" borderId="0" xfId="0" applyNumberFormat="1" applyFont="1" applyFill="1" applyBorder="1" applyAlignment="1">
      <alignment horizontal="right" vertical="center"/>
    </xf>
    <xf numFmtId="0" fontId="2" fillId="0" borderId="0" xfId="0" applyNumberFormat="1" applyFont="1" applyBorder="1" applyAlignment="1">
      <alignment horizontal="center" vertical="center" wrapText="1"/>
    </xf>
    <xf numFmtId="0" fontId="12" fillId="0" borderId="0" xfId="0" applyFont="1" applyFill="1" applyBorder="1" applyAlignment="1">
      <alignment vertical="center"/>
    </xf>
    <xf numFmtId="0" fontId="0" fillId="0" borderId="0" xfId="0" applyFill="1" applyBorder="1" applyAlignment="1">
      <alignment vertical="center"/>
    </xf>
    <xf numFmtId="0" fontId="2" fillId="0" borderId="0" xfId="0" applyFont="1" applyFill="1" applyBorder="1"/>
    <xf numFmtId="0" fontId="2" fillId="0" borderId="0" xfId="0" applyNumberFormat="1" applyFont="1" applyBorder="1" applyAlignment="1">
      <alignment horizontal="left" vertical="center"/>
    </xf>
    <xf numFmtId="164" fontId="2" fillId="0" borderId="0" xfId="0" applyNumberFormat="1" applyFont="1" applyBorder="1" applyAlignment="1">
      <alignment horizontal="right" vertical="center"/>
    </xf>
    <xf numFmtId="49" fontId="2" fillId="0" borderId="0" xfId="0" applyNumberFormat="1" applyFont="1" applyBorder="1" applyAlignment="1">
      <alignment horizontal="left" vertical="center"/>
    </xf>
    <xf numFmtId="0" fontId="10" fillId="0" borderId="0" xfId="0" applyNumberFormat="1" applyFont="1" applyBorder="1" applyAlignment="1">
      <alignment horizontal="left" vertical="center"/>
    </xf>
    <xf numFmtId="9" fontId="2" fillId="0" borderId="0" xfId="3" applyFont="1" applyBorder="1" applyAlignment="1">
      <alignment horizontal="center" vertical="center"/>
    </xf>
    <xf numFmtId="165" fontId="5" fillId="3" borderId="0" xfId="0" applyNumberFormat="1" applyFont="1" applyFill="1" applyBorder="1" applyAlignment="1">
      <alignment horizontal="right" vertical="center"/>
    </xf>
    <xf numFmtId="0" fontId="14" fillId="0" borderId="0" xfId="0" applyFont="1" applyFill="1" applyBorder="1" applyAlignment="1">
      <alignment vertical="center"/>
    </xf>
    <xf numFmtId="0" fontId="2" fillId="0" borderId="0" xfId="0" applyFont="1" applyBorder="1" applyAlignment="1">
      <alignment vertical="center" wrapText="1"/>
    </xf>
    <xf numFmtId="49" fontId="2" fillId="0" borderId="0" xfId="0" applyNumberFormat="1" applyFont="1" applyFill="1" applyAlignment="1">
      <alignment horizontal="left" vertical="center"/>
    </xf>
    <xf numFmtId="49" fontId="17" fillId="0" borderId="0" xfId="0" applyNumberFormat="1" applyFont="1" applyFill="1" applyAlignment="1">
      <alignment vertical="center"/>
    </xf>
    <xf numFmtId="49" fontId="3" fillId="0" borderId="0" xfId="0" applyNumberFormat="1" applyFont="1" applyFill="1" applyAlignment="1">
      <alignment vertical="center"/>
    </xf>
    <xf numFmtId="0" fontId="0" fillId="0" borderId="2" xfId="0" applyBorder="1" applyAlignment="1">
      <alignment vertical="center"/>
    </xf>
    <xf numFmtId="0" fontId="2" fillId="0" borderId="2" xfId="0" applyFont="1" applyBorder="1" applyAlignment="1">
      <alignment vertical="center"/>
    </xf>
    <xf numFmtId="0" fontId="2" fillId="0" borderId="2" xfId="0" applyNumberFormat="1" applyFont="1" applyFill="1" applyBorder="1" applyAlignment="1">
      <alignment horizontal="left" vertical="top" wrapText="1"/>
    </xf>
    <xf numFmtId="164" fontId="2" fillId="0" borderId="2" xfId="0" applyNumberFormat="1" applyFont="1" applyFill="1" applyBorder="1" applyAlignment="1">
      <alignment vertical="center"/>
    </xf>
    <xf numFmtId="0" fontId="2" fillId="0" borderId="2" xfId="0" applyNumberFormat="1" applyFont="1" applyBorder="1" applyAlignment="1">
      <alignment vertical="center" wrapText="1"/>
    </xf>
    <xf numFmtId="0" fontId="2" fillId="0" borderId="4" xfId="0" applyNumberFormat="1" applyFont="1" applyBorder="1" applyAlignment="1">
      <alignment horizontal="left" vertical="center" wrapText="1"/>
    </xf>
    <xf numFmtId="0" fontId="0" fillId="0" borderId="4" xfId="0" applyNumberFormat="1" applyFont="1" applyBorder="1" applyAlignment="1">
      <alignment horizontal="right" vertical="center" wrapText="1"/>
    </xf>
    <xf numFmtId="0" fontId="0" fillId="0" borderId="4" xfId="0" applyNumberFormat="1" applyBorder="1" applyAlignment="1">
      <alignment horizontal="right" vertical="center"/>
    </xf>
    <xf numFmtId="164" fontId="0" fillId="0" borderId="4" xfId="0" applyNumberFormat="1" applyBorder="1" applyAlignment="1">
      <alignment horizontal="right" vertical="center"/>
    </xf>
    <xf numFmtId="0" fontId="2" fillId="0" borderId="0" xfId="0" applyFont="1" applyFill="1" applyBorder="1" applyAlignment="1">
      <alignment horizontal="right"/>
    </xf>
    <xf numFmtId="0" fontId="2" fillId="0" borderId="2" xfId="0" applyNumberFormat="1" applyFont="1" applyFill="1" applyBorder="1" applyAlignment="1">
      <alignment horizontal="left" vertical="center" wrapText="1"/>
    </xf>
    <xf numFmtId="0" fontId="2" fillId="0" borderId="3" xfId="0" applyNumberFormat="1" applyFont="1" applyFill="1" applyBorder="1" applyAlignment="1">
      <alignment vertical="center"/>
    </xf>
    <xf numFmtId="164" fontId="2" fillId="0" borderId="3" xfId="0" applyNumberFormat="1" applyFont="1" applyFill="1" applyBorder="1" applyAlignment="1">
      <alignment vertical="center"/>
    </xf>
    <xf numFmtId="0" fontId="2" fillId="0" borderId="5" xfId="0" applyNumberFormat="1" applyFont="1" applyFill="1" applyBorder="1" applyAlignment="1">
      <alignment vertical="center" wrapText="1"/>
    </xf>
    <xf numFmtId="0" fontId="2" fillId="0" borderId="5" xfId="0" applyNumberFormat="1" applyFont="1" applyFill="1" applyBorder="1" applyAlignment="1">
      <alignment vertical="center"/>
    </xf>
    <xf numFmtId="164" fontId="2" fillId="0" borderId="5" xfId="0" applyNumberFormat="1" applyFont="1" applyFill="1" applyBorder="1" applyAlignment="1">
      <alignment vertical="center"/>
    </xf>
    <xf numFmtId="1" fontId="2" fillId="0" borderId="0" xfId="0" applyNumberFormat="1" applyFont="1" applyFill="1" applyBorder="1" applyAlignment="1">
      <alignment horizontal="right" vertical="center" wrapText="1"/>
    </xf>
    <xf numFmtId="49" fontId="5" fillId="0" borderId="0" xfId="0" applyNumberFormat="1" applyFont="1" applyFill="1" applyBorder="1" applyAlignment="1">
      <alignment vertical="center"/>
    </xf>
    <xf numFmtId="0" fontId="2" fillId="0" borderId="0" xfId="0" applyFont="1" applyFill="1" applyAlignment="1">
      <alignment horizontal="center" vertical="center"/>
    </xf>
    <xf numFmtId="0" fontId="5" fillId="3" borderId="0" xfId="0" applyFont="1" applyFill="1" applyBorder="1" applyAlignment="1">
      <alignment horizontal="left" vertical="center" wrapText="1"/>
    </xf>
    <xf numFmtId="49" fontId="5" fillId="3" borderId="0" xfId="0" applyNumberFormat="1" applyFont="1" applyFill="1" applyBorder="1" applyAlignment="1">
      <alignment horizontal="left" vertical="center" wrapText="1"/>
    </xf>
    <xf numFmtId="0" fontId="5" fillId="3" borderId="0" xfId="0" applyNumberFormat="1" applyFont="1" applyFill="1" applyBorder="1" applyAlignment="1">
      <alignment horizontal="left" vertical="center" wrapText="1"/>
    </xf>
    <xf numFmtId="0" fontId="5" fillId="3" borderId="0" xfId="0" applyNumberFormat="1" applyFont="1" applyFill="1" applyBorder="1" applyAlignment="1">
      <alignment horizontal="left" vertical="center"/>
    </xf>
    <xf numFmtId="0" fontId="5" fillId="3" borderId="0" xfId="0" applyFont="1" applyFill="1" applyAlignment="1">
      <alignment horizontal="left" vertical="center" wrapText="1"/>
    </xf>
    <xf numFmtId="0" fontId="3" fillId="0" borderId="0" xfId="0" applyNumberFormat="1" applyFont="1" applyFill="1" applyBorder="1" applyAlignment="1">
      <alignment horizontal="left" vertical="center" wrapText="1"/>
    </xf>
    <xf numFmtId="0" fontId="8" fillId="2" borderId="0" xfId="0" applyNumberFormat="1" applyFont="1" applyFill="1" applyBorder="1" applyAlignment="1">
      <alignment horizontal="right" vertical="center" wrapText="1"/>
    </xf>
    <xf numFmtId="49" fontId="6" fillId="2" borderId="0" xfId="0" applyNumberFormat="1" applyFont="1" applyFill="1" applyBorder="1" applyAlignment="1">
      <alignment horizontal="left" vertical="center" wrapText="1"/>
    </xf>
  </cellXfs>
  <cellStyles count="4">
    <cellStyle name="Navadno" xfId="0" builtinId="0"/>
    <cellStyle name="Navadno 2" xfId="2" xr:uid="{00000000-0005-0000-0000-000001000000}"/>
    <cellStyle name="Normal 3" xfId="1" xr:uid="{00000000-0005-0000-0000-000002000000}"/>
    <cellStyle name="Odstotek" xfId="3" builtinId="5"/>
  </cellStyles>
  <dxfs count="0"/>
  <tableStyles count="0" defaultTableStyle="TableStyleMedium9" defaultPivotStyle="PivotStyleLight16"/>
  <colors>
    <mruColors>
      <color rgb="FFFFFF00"/>
      <color rgb="FFFFFF99"/>
      <color rgb="FFFFFFCC"/>
      <color rgb="FFFF99FF"/>
      <color rgb="FFFF3300"/>
      <color rgb="FF0000FF"/>
      <color rgb="FFFFFF66"/>
      <color rgb="FFDDDDDD"/>
      <color rgb="FFC0C0C0"/>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91"/>
  <sheetViews>
    <sheetView tabSelected="1" showRuler="0" view="pageLayout" topLeftCell="A182" zoomScale="130" zoomScaleNormal="100" zoomScalePageLayoutView="130" workbookViewId="0">
      <selection activeCell="H191" sqref="H191"/>
    </sheetView>
  </sheetViews>
  <sheetFormatPr defaultRowHeight="12.75" x14ac:dyDescent="0.2"/>
  <cols>
    <col min="1" max="1" width="12" style="48" customWidth="1"/>
    <col min="2" max="2" width="42.7109375" customWidth="1"/>
    <col min="3" max="4" width="8.85546875" style="86"/>
    <col min="5" max="5" width="12.140625" bestFit="1" customWidth="1"/>
    <col min="6" max="6" width="17.5703125" customWidth="1"/>
    <col min="7" max="7" width="14.140625" customWidth="1"/>
    <col min="11" max="11" width="9.140625" customWidth="1"/>
  </cols>
  <sheetData>
    <row r="1" spans="1:6" s="15" customFormat="1" ht="15.75" x14ac:dyDescent="0.2">
      <c r="A1" s="185" t="s">
        <v>173</v>
      </c>
      <c r="B1" s="185"/>
      <c r="C1" s="184" t="s">
        <v>6</v>
      </c>
      <c r="D1" s="184"/>
      <c r="E1" s="184"/>
      <c r="F1" s="7">
        <v>0.8</v>
      </c>
    </row>
    <row r="2" spans="1:6" s="10" customFormat="1" ht="15" customHeight="1" x14ac:dyDescent="0.2">
      <c r="A2" s="47" t="s">
        <v>224</v>
      </c>
      <c r="B2" s="18"/>
      <c r="C2" s="17"/>
      <c r="D2" s="17"/>
      <c r="E2" s="8"/>
      <c r="F2" s="9"/>
    </row>
    <row r="3" spans="1:6" s="51" customFormat="1" ht="30.75" thickBot="1" x14ac:dyDescent="0.25">
      <c r="A3" s="138" t="s">
        <v>7</v>
      </c>
      <c r="B3" s="139" t="s">
        <v>9</v>
      </c>
      <c r="C3" s="139" t="s">
        <v>10</v>
      </c>
      <c r="D3" s="139" t="s">
        <v>8</v>
      </c>
      <c r="E3" s="139" t="s">
        <v>0</v>
      </c>
      <c r="F3" s="140" t="s">
        <v>218</v>
      </c>
    </row>
    <row r="4" spans="1:6" ht="15" x14ac:dyDescent="0.2">
      <c r="A4" s="43" t="s">
        <v>1</v>
      </c>
      <c r="B4" s="20" t="s">
        <v>2</v>
      </c>
      <c r="C4" s="76"/>
      <c r="D4" s="76"/>
      <c r="E4" s="23"/>
      <c r="F4" s="19">
        <f>SUM(F5:F18)</f>
        <v>0</v>
      </c>
    </row>
    <row r="5" spans="1:6" s="113" customFormat="1" x14ac:dyDescent="0.2">
      <c r="A5" s="134"/>
      <c r="B5" s="183" t="s">
        <v>231</v>
      </c>
      <c r="C5" s="183"/>
      <c r="D5" s="183"/>
      <c r="E5" s="183"/>
      <c r="F5" s="120"/>
    </row>
    <row r="6" spans="1:6" s="113" customFormat="1" ht="25.5" x14ac:dyDescent="0.2">
      <c r="A6" s="134" t="s">
        <v>128</v>
      </c>
      <c r="B6" s="6" t="s">
        <v>232</v>
      </c>
      <c r="C6" s="64">
        <v>30</v>
      </c>
      <c r="D6" s="55">
        <v>0</v>
      </c>
      <c r="E6" s="66"/>
      <c r="F6" s="120">
        <f t="shared" ref="F6:F18" si="0">D6*C6*$F$1</f>
        <v>0</v>
      </c>
    </row>
    <row r="7" spans="1:6" s="113" customFormat="1" x14ac:dyDescent="0.2">
      <c r="A7" s="134"/>
      <c r="B7" s="183" t="s">
        <v>122</v>
      </c>
      <c r="C7" s="183"/>
      <c r="D7" s="183"/>
      <c r="E7" s="183"/>
      <c r="F7" s="120"/>
    </row>
    <row r="8" spans="1:6" s="113" customFormat="1" x14ac:dyDescent="0.2">
      <c r="A8" s="134" t="s">
        <v>127</v>
      </c>
      <c r="B8" s="6" t="s">
        <v>125</v>
      </c>
      <c r="C8" s="64">
        <v>80</v>
      </c>
      <c r="D8" s="55">
        <v>0</v>
      </c>
      <c r="E8" s="114"/>
      <c r="F8" s="121">
        <f t="shared" si="0"/>
        <v>0</v>
      </c>
    </row>
    <row r="9" spans="1:6" s="113" customFormat="1" ht="25.5" x14ac:dyDescent="0.2">
      <c r="A9" s="134" t="s">
        <v>67</v>
      </c>
      <c r="B9" s="115" t="s">
        <v>233</v>
      </c>
      <c r="C9" s="122">
        <v>45</v>
      </c>
      <c r="D9" s="94">
        <v>0</v>
      </c>
      <c r="E9" s="123"/>
      <c r="F9" s="120">
        <f t="shared" si="0"/>
        <v>0</v>
      </c>
    </row>
    <row r="10" spans="1:6" s="113" customFormat="1" ht="25.5" x14ac:dyDescent="0.2">
      <c r="A10" s="134" t="s">
        <v>68</v>
      </c>
      <c r="B10" s="6" t="s">
        <v>117</v>
      </c>
      <c r="C10" s="64">
        <v>15</v>
      </c>
      <c r="D10" s="55">
        <v>0</v>
      </c>
      <c r="E10" s="65"/>
      <c r="F10" s="120">
        <f t="shared" si="0"/>
        <v>0</v>
      </c>
    </row>
    <row r="11" spans="1:6" s="113" customFormat="1" ht="25.5" x14ac:dyDescent="0.2">
      <c r="A11" s="134" t="s">
        <v>69</v>
      </c>
      <c r="B11" s="6" t="s">
        <v>234</v>
      </c>
      <c r="C11" s="64">
        <v>15</v>
      </c>
      <c r="D11" s="55">
        <v>0</v>
      </c>
      <c r="E11" s="65"/>
      <c r="F11" s="120">
        <f t="shared" ref="F11" si="1">D11*C11*$F$1</f>
        <v>0</v>
      </c>
    </row>
    <row r="12" spans="1:6" s="113" customFormat="1" ht="38.25" x14ac:dyDescent="0.2">
      <c r="A12" s="134" t="s">
        <v>70</v>
      </c>
      <c r="B12" s="6" t="s">
        <v>126</v>
      </c>
      <c r="C12" s="64">
        <v>10</v>
      </c>
      <c r="D12" s="55">
        <v>0</v>
      </c>
      <c r="E12" s="65"/>
      <c r="F12" s="120">
        <f t="shared" si="0"/>
        <v>0</v>
      </c>
    </row>
    <row r="13" spans="1:6" s="113" customFormat="1" ht="25.5" x14ac:dyDescent="0.2">
      <c r="A13" s="134" t="s">
        <v>71</v>
      </c>
      <c r="B13" s="6" t="s">
        <v>75</v>
      </c>
      <c r="C13" s="64">
        <v>10</v>
      </c>
      <c r="D13" s="55">
        <v>0</v>
      </c>
      <c r="E13" s="65"/>
      <c r="F13" s="120">
        <f t="shared" si="0"/>
        <v>0</v>
      </c>
    </row>
    <row r="14" spans="1:6" s="113" customFormat="1" ht="51" x14ac:dyDescent="0.2">
      <c r="A14" s="134" t="s">
        <v>72</v>
      </c>
      <c r="B14" s="6" t="s">
        <v>235</v>
      </c>
      <c r="C14" s="64">
        <v>25</v>
      </c>
      <c r="D14" s="55">
        <v>0</v>
      </c>
      <c r="E14" s="65"/>
      <c r="F14" s="120">
        <f t="shared" si="0"/>
        <v>0</v>
      </c>
    </row>
    <row r="15" spans="1:6" s="113" customFormat="1" ht="25.5" x14ac:dyDescent="0.2">
      <c r="A15" s="134" t="s">
        <v>73</v>
      </c>
      <c r="B15" s="136" t="s">
        <v>236</v>
      </c>
      <c r="C15" s="116">
        <v>10</v>
      </c>
      <c r="D15" s="117">
        <v>0</v>
      </c>
      <c r="E15" s="117"/>
      <c r="F15" s="121">
        <f t="shared" si="0"/>
        <v>0</v>
      </c>
    </row>
    <row r="16" spans="1:6" s="113" customFormat="1" ht="38.25" x14ac:dyDescent="0.2">
      <c r="A16" s="134" t="s">
        <v>74</v>
      </c>
      <c r="B16" s="6" t="s">
        <v>237</v>
      </c>
      <c r="C16" s="64">
        <v>150</v>
      </c>
      <c r="D16" s="55">
        <v>0</v>
      </c>
      <c r="E16" s="55"/>
      <c r="F16" s="82">
        <f t="shared" si="0"/>
        <v>0</v>
      </c>
    </row>
    <row r="17" spans="1:7" s="113" customFormat="1" x14ac:dyDescent="0.2">
      <c r="A17" s="134" t="s">
        <v>129</v>
      </c>
      <c r="B17" s="6" t="s">
        <v>77</v>
      </c>
      <c r="C17" s="175">
        <v>250</v>
      </c>
      <c r="D17" s="55">
        <v>0</v>
      </c>
      <c r="E17" s="65"/>
      <c r="F17" s="120">
        <f t="shared" si="0"/>
        <v>0</v>
      </c>
    </row>
    <row r="18" spans="1:7" s="113" customFormat="1" x14ac:dyDescent="0.2">
      <c r="A18" s="134" t="s">
        <v>226</v>
      </c>
      <c r="B18" s="12" t="s">
        <v>238</v>
      </c>
      <c r="C18" s="64">
        <v>35</v>
      </c>
      <c r="D18" s="55">
        <v>0</v>
      </c>
      <c r="E18" s="124"/>
      <c r="F18" s="120">
        <f t="shared" si="0"/>
        <v>0</v>
      </c>
    </row>
    <row r="19" spans="1:7" ht="15" x14ac:dyDescent="0.2">
      <c r="A19" s="43" t="s">
        <v>12</v>
      </c>
      <c r="B19" s="110" t="s">
        <v>123</v>
      </c>
      <c r="C19" s="110"/>
      <c r="D19" s="110"/>
      <c r="E19" s="23"/>
      <c r="F19" s="19">
        <f>SUM(F20:F26)</f>
        <v>0</v>
      </c>
    </row>
    <row r="20" spans="1:7" s="113" customFormat="1" x14ac:dyDescent="0.2">
      <c r="A20" s="134" t="s">
        <v>130</v>
      </c>
      <c r="B20" s="183" t="s">
        <v>124</v>
      </c>
      <c r="C20" s="183"/>
      <c r="D20" s="183"/>
      <c r="E20" s="183"/>
      <c r="F20" s="120"/>
    </row>
    <row r="21" spans="1:7" s="113" customFormat="1" ht="25.5" x14ac:dyDescent="0.2">
      <c r="A21" s="134" t="s">
        <v>131</v>
      </c>
      <c r="B21" s="6" t="s">
        <v>232</v>
      </c>
      <c r="C21" s="64">
        <v>30</v>
      </c>
      <c r="D21" s="55">
        <v>0</v>
      </c>
      <c r="E21" s="114"/>
      <c r="F21" s="82">
        <f>D21*C21*$F$1</f>
        <v>0</v>
      </c>
    </row>
    <row r="22" spans="1:7" s="113" customFormat="1" ht="25.5" x14ac:dyDescent="0.2">
      <c r="A22" s="134" t="s">
        <v>13</v>
      </c>
      <c r="B22" s="6" t="s">
        <v>241</v>
      </c>
      <c r="C22" s="125">
        <v>15</v>
      </c>
      <c r="D22" s="55">
        <v>0</v>
      </c>
      <c r="E22" s="168"/>
      <c r="F22" s="82">
        <f t="shared" ref="F22:F26" si="2">D22*C22*$F$1</f>
        <v>0</v>
      </c>
    </row>
    <row r="23" spans="1:7" s="113" customFormat="1" ht="38.25" x14ac:dyDescent="0.2">
      <c r="A23" s="134" t="s">
        <v>14</v>
      </c>
      <c r="B23" s="6" t="s">
        <v>126</v>
      </c>
      <c r="C23" s="64">
        <v>10</v>
      </c>
      <c r="D23" s="55">
        <v>0</v>
      </c>
      <c r="E23" s="65"/>
      <c r="F23" s="120">
        <f t="shared" si="2"/>
        <v>0</v>
      </c>
    </row>
    <row r="24" spans="1:7" s="113" customFormat="1" x14ac:dyDescent="0.2">
      <c r="A24" s="134" t="s">
        <v>15</v>
      </c>
      <c r="B24" s="6" t="s">
        <v>239</v>
      </c>
      <c r="C24" s="64">
        <v>10</v>
      </c>
      <c r="D24" s="55">
        <v>0</v>
      </c>
      <c r="E24" s="65"/>
      <c r="F24" s="120">
        <f t="shared" si="2"/>
        <v>0</v>
      </c>
    </row>
    <row r="25" spans="1:7" s="113" customFormat="1" x14ac:dyDescent="0.2">
      <c r="A25" s="134" t="s">
        <v>16</v>
      </c>
      <c r="B25" s="136" t="s">
        <v>240</v>
      </c>
      <c r="C25" s="116">
        <v>150</v>
      </c>
      <c r="D25" s="117">
        <v>0</v>
      </c>
      <c r="E25" s="117"/>
      <c r="F25" s="121">
        <f t="shared" si="2"/>
        <v>0</v>
      </c>
    </row>
    <row r="26" spans="1:7" s="113" customFormat="1" x14ac:dyDescent="0.2">
      <c r="A26" s="134" t="s">
        <v>17</v>
      </c>
      <c r="B26" s="12" t="s">
        <v>238</v>
      </c>
      <c r="C26" s="64">
        <v>35</v>
      </c>
      <c r="D26" s="55">
        <v>0</v>
      </c>
      <c r="E26" s="124"/>
      <c r="F26" s="120">
        <f t="shared" si="2"/>
        <v>0</v>
      </c>
    </row>
    <row r="27" spans="1:7" ht="15" x14ac:dyDescent="0.2">
      <c r="A27" s="43" t="s">
        <v>132</v>
      </c>
      <c r="B27" s="181" t="s">
        <v>3</v>
      </c>
      <c r="C27" s="181"/>
      <c r="D27" s="181"/>
      <c r="E27" s="181"/>
      <c r="F27" s="19">
        <f>SUM(F29:F43)</f>
        <v>0</v>
      </c>
      <c r="G27" s="113"/>
    </row>
    <row r="28" spans="1:7" s="113" customFormat="1" x14ac:dyDescent="0.2">
      <c r="A28" s="134"/>
      <c r="B28" s="183" t="s">
        <v>231</v>
      </c>
      <c r="C28" s="183"/>
      <c r="D28" s="183"/>
      <c r="E28" s="183"/>
      <c r="F28" s="120"/>
    </row>
    <row r="29" spans="1:7" s="113" customFormat="1" ht="25.5" x14ac:dyDescent="0.2">
      <c r="A29" s="134" t="s">
        <v>133</v>
      </c>
      <c r="B29" s="6" t="s">
        <v>232</v>
      </c>
      <c r="C29" s="64">
        <v>30</v>
      </c>
      <c r="D29" s="55">
        <v>0</v>
      </c>
      <c r="E29" s="66"/>
      <c r="F29" s="120">
        <f t="shared" ref="F29" si="3">D29*C29*$F$1</f>
        <v>0</v>
      </c>
    </row>
    <row r="30" spans="1:7" s="113" customFormat="1" x14ac:dyDescent="0.2">
      <c r="A30" s="134"/>
      <c r="B30" s="183" t="s">
        <v>122</v>
      </c>
      <c r="C30" s="183"/>
      <c r="D30" s="183"/>
      <c r="E30" s="183"/>
      <c r="F30" s="120"/>
    </row>
    <row r="31" spans="1:7" s="113" customFormat="1" x14ac:dyDescent="0.2">
      <c r="A31" s="134" t="s">
        <v>134</v>
      </c>
      <c r="B31" s="6" t="s">
        <v>125</v>
      </c>
      <c r="C31" s="116">
        <v>80</v>
      </c>
      <c r="D31" s="117">
        <v>0</v>
      </c>
      <c r="E31" s="66"/>
      <c r="F31" s="121">
        <f t="shared" ref="F31" si="4">D31*C31*$F$1</f>
        <v>0</v>
      </c>
    </row>
    <row r="32" spans="1:7" s="113" customFormat="1" ht="25.5" x14ac:dyDescent="0.2">
      <c r="A32" s="134" t="s">
        <v>78</v>
      </c>
      <c r="B32" s="115" t="s">
        <v>242</v>
      </c>
      <c r="C32" s="115">
        <v>180</v>
      </c>
      <c r="D32" s="170">
        <v>0</v>
      </c>
      <c r="E32" s="170"/>
      <c r="F32" s="171">
        <f t="shared" ref="F32:F43" si="5">D32*C32*$F$1</f>
        <v>0</v>
      </c>
    </row>
    <row r="33" spans="1:16" s="113" customFormat="1" ht="25.5" x14ac:dyDescent="0.2">
      <c r="A33" s="134" t="s">
        <v>79</v>
      </c>
      <c r="B33" s="172" t="s">
        <v>246</v>
      </c>
      <c r="C33" s="172">
        <v>35</v>
      </c>
      <c r="D33" s="173">
        <v>0</v>
      </c>
      <c r="E33" s="173"/>
      <c r="F33" s="174">
        <f>D33*C33*$F$1</f>
        <v>0</v>
      </c>
    </row>
    <row r="34" spans="1:16" s="113" customFormat="1" ht="25.5" x14ac:dyDescent="0.2">
      <c r="A34" s="134" t="s">
        <v>80</v>
      </c>
      <c r="B34" s="6" t="s">
        <v>243</v>
      </c>
      <c r="C34" s="6">
        <v>40</v>
      </c>
      <c r="D34" s="58">
        <v>0</v>
      </c>
      <c r="E34" s="111"/>
      <c r="F34" s="22">
        <f t="shared" si="5"/>
        <v>0</v>
      </c>
    </row>
    <row r="35" spans="1:16" s="113" customFormat="1" ht="25.5" x14ac:dyDescent="0.2">
      <c r="A35" s="134" t="s">
        <v>81</v>
      </c>
      <c r="B35" s="6" t="s">
        <v>244</v>
      </c>
      <c r="C35" s="6">
        <v>15</v>
      </c>
      <c r="D35" s="58">
        <v>0</v>
      </c>
      <c r="E35" s="111"/>
      <c r="F35" s="22">
        <f t="shared" si="5"/>
        <v>0</v>
      </c>
    </row>
    <row r="36" spans="1:16" s="113" customFormat="1" ht="25.5" x14ac:dyDescent="0.2">
      <c r="A36" s="134" t="s">
        <v>82</v>
      </c>
      <c r="B36" s="6" t="s">
        <v>234</v>
      </c>
      <c r="C36" s="6">
        <v>15</v>
      </c>
      <c r="D36" s="58">
        <v>0</v>
      </c>
      <c r="E36" s="111"/>
      <c r="F36" s="22">
        <f t="shared" si="5"/>
        <v>0</v>
      </c>
    </row>
    <row r="37" spans="1:16" s="113" customFormat="1" ht="38.25" x14ac:dyDescent="0.2">
      <c r="A37" s="134" t="s">
        <v>83</v>
      </c>
      <c r="B37" s="6" t="s">
        <v>126</v>
      </c>
      <c r="C37" s="6">
        <v>10</v>
      </c>
      <c r="D37" s="58">
        <v>0</v>
      </c>
      <c r="E37" s="111"/>
      <c r="F37" s="22">
        <f t="shared" si="5"/>
        <v>0</v>
      </c>
      <c r="G37" s="21"/>
    </row>
    <row r="38" spans="1:16" s="113" customFormat="1" ht="25.5" x14ac:dyDescent="0.2">
      <c r="A38" s="134" t="s">
        <v>135</v>
      </c>
      <c r="B38" s="6" t="s">
        <v>245</v>
      </c>
      <c r="C38" s="6">
        <v>10</v>
      </c>
      <c r="D38" s="58">
        <v>0</v>
      </c>
      <c r="E38" s="111"/>
      <c r="F38" s="22">
        <f t="shared" si="5"/>
        <v>0</v>
      </c>
      <c r="G38" s="21"/>
      <c r="H38" s="128"/>
      <c r="I38" s="128"/>
      <c r="J38" s="128"/>
      <c r="K38" s="128"/>
      <c r="L38" s="128"/>
      <c r="M38" s="128"/>
      <c r="N38" s="128"/>
      <c r="O38" s="128"/>
      <c r="P38" s="128"/>
    </row>
    <row r="39" spans="1:16" s="113" customFormat="1" ht="25.5" x14ac:dyDescent="0.2">
      <c r="A39" s="134" t="s">
        <v>136</v>
      </c>
      <c r="B39" s="136" t="s">
        <v>236</v>
      </c>
      <c r="C39" s="116">
        <v>10</v>
      </c>
      <c r="D39" s="117">
        <v>0</v>
      </c>
      <c r="E39" s="117"/>
      <c r="F39" s="121">
        <f>D39*C39*$F$1</f>
        <v>0</v>
      </c>
      <c r="H39" s="128"/>
      <c r="I39" s="128"/>
      <c r="J39" s="128"/>
      <c r="K39" s="128"/>
      <c r="L39" s="128"/>
      <c r="M39" s="128"/>
      <c r="N39" s="128"/>
      <c r="O39" s="128"/>
      <c r="P39" s="128"/>
    </row>
    <row r="40" spans="1:16" s="113" customFormat="1" x14ac:dyDescent="0.2">
      <c r="A40" s="134" t="s">
        <v>137</v>
      </c>
      <c r="B40" s="6" t="s">
        <v>247</v>
      </c>
      <c r="C40" s="6">
        <v>200</v>
      </c>
      <c r="D40" s="58">
        <v>0</v>
      </c>
      <c r="E40" s="111"/>
      <c r="F40" s="22">
        <f t="shared" si="5"/>
        <v>0</v>
      </c>
      <c r="H40" s="21"/>
      <c r="I40" s="21"/>
      <c r="J40" s="21"/>
      <c r="K40" s="21"/>
      <c r="L40" s="21"/>
      <c r="M40" s="21"/>
      <c r="N40" s="21"/>
      <c r="O40" s="21"/>
      <c r="P40" s="21"/>
    </row>
    <row r="41" spans="1:16" s="113" customFormat="1" x14ac:dyDescent="0.2">
      <c r="A41" s="134" t="s">
        <v>138</v>
      </c>
      <c r="B41" s="6" t="s">
        <v>248</v>
      </c>
      <c r="C41" s="6">
        <v>400</v>
      </c>
      <c r="D41" s="58">
        <v>0</v>
      </c>
      <c r="E41" s="111"/>
      <c r="F41" s="22">
        <f t="shared" si="5"/>
        <v>0</v>
      </c>
      <c r="H41" s="21"/>
      <c r="I41" s="21"/>
      <c r="J41" s="21"/>
      <c r="K41" s="21"/>
      <c r="L41" s="21"/>
      <c r="M41" s="21"/>
      <c r="N41" s="21"/>
      <c r="O41" s="21"/>
      <c r="P41" s="21"/>
    </row>
    <row r="42" spans="1:16" s="113" customFormat="1" x14ac:dyDescent="0.2">
      <c r="A42" s="134" t="s">
        <v>139</v>
      </c>
      <c r="B42" s="6" t="s">
        <v>249</v>
      </c>
      <c r="C42" s="6">
        <v>120</v>
      </c>
      <c r="D42" s="58">
        <v>0</v>
      </c>
      <c r="E42" s="111"/>
      <c r="F42" s="22">
        <f t="shared" si="5"/>
        <v>0</v>
      </c>
      <c r="H42" s="21"/>
      <c r="I42" s="21"/>
      <c r="J42" s="21"/>
      <c r="K42" s="21"/>
      <c r="L42" s="21"/>
      <c r="M42" s="21"/>
      <c r="N42" s="21"/>
      <c r="O42" s="21"/>
      <c r="P42" s="21"/>
    </row>
    <row r="43" spans="1:16" s="113" customFormat="1" x14ac:dyDescent="0.2">
      <c r="A43" s="134" t="s">
        <v>141</v>
      </c>
      <c r="B43" s="12" t="s">
        <v>238</v>
      </c>
      <c r="C43" s="6">
        <v>35</v>
      </c>
      <c r="D43" s="58">
        <v>0</v>
      </c>
      <c r="E43" s="111"/>
      <c r="F43" s="22">
        <f t="shared" si="5"/>
        <v>0</v>
      </c>
    </row>
    <row r="44" spans="1:16" s="16" customFormat="1" ht="15" x14ac:dyDescent="0.2">
      <c r="A44" s="43" t="s">
        <v>140</v>
      </c>
      <c r="B44" s="180" t="s">
        <v>4</v>
      </c>
      <c r="C44" s="180"/>
      <c r="D44" s="180"/>
      <c r="E44" s="180"/>
      <c r="F44" s="19">
        <f>SUM(F45:F56)</f>
        <v>0</v>
      </c>
      <c r="G44" s="51"/>
      <c r="H44" s="67"/>
      <c r="I44" s="67"/>
      <c r="J44" s="67"/>
      <c r="K44" s="67"/>
      <c r="L44" s="67"/>
      <c r="M44" s="67"/>
      <c r="N44" s="67"/>
    </row>
    <row r="45" spans="1:16" s="113" customFormat="1" x14ac:dyDescent="0.2">
      <c r="A45" s="134"/>
      <c r="B45" s="183" t="s">
        <v>231</v>
      </c>
      <c r="C45" s="183"/>
      <c r="D45" s="183"/>
      <c r="E45" s="183"/>
      <c r="F45" s="120"/>
      <c r="G45" s="21"/>
      <c r="H45" s="137"/>
      <c r="I45" s="137"/>
      <c r="J45" s="137"/>
      <c r="K45" s="137"/>
      <c r="L45" s="137"/>
      <c r="M45" s="137"/>
      <c r="N45" s="137"/>
    </row>
    <row r="46" spans="1:16" s="113" customFormat="1" ht="25.5" x14ac:dyDescent="0.2">
      <c r="A46" s="134" t="s">
        <v>142</v>
      </c>
      <c r="B46" s="6" t="s">
        <v>104</v>
      </c>
      <c r="C46" s="64">
        <v>30</v>
      </c>
      <c r="D46" s="55">
        <v>0</v>
      </c>
      <c r="E46" s="66"/>
      <c r="F46" s="120">
        <f t="shared" ref="F46" si="6">D46*C46*$F$1</f>
        <v>0</v>
      </c>
      <c r="G46" s="21"/>
      <c r="H46" s="137"/>
      <c r="I46" s="137"/>
      <c r="J46" s="137"/>
      <c r="K46" s="137"/>
      <c r="L46" s="137"/>
      <c r="M46" s="137"/>
      <c r="N46" s="137"/>
    </row>
    <row r="47" spans="1:16" s="113" customFormat="1" x14ac:dyDescent="0.2">
      <c r="A47" s="134"/>
      <c r="B47" s="183" t="s">
        <v>122</v>
      </c>
      <c r="C47" s="183"/>
      <c r="D47" s="183"/>
      <c r="E47" s="183"/>
      <c r="F47" s="120"/>
    </row>
    <row r="48" spans="1:16" s="113" customFormat="1" x14ac:dyDescent="0.2">
      <c r="A48" s="134" t="s">
        <v>142</v>
      </c>
      <c r="B48" s="136" t="s">
        <v>76</v>
      </c>
      <c r="C48" s="116">
        <v>80</v>
      </c>
      <c r="D48" s="117">
        <v>0</v>
      </c>
      <c r="E48" s="118"/>
      <c r="F48" s="121">
        <f t="shared" ref="F48" si="7">D48*C48*$F$1</f>
        <v>0</v>
      </c>
      <c r="G48" s="137"/>
    </row>
    <row r="49" spans="1:16" s="113" customFormat="1" ht="25.5" x14ac:dyDescent="0.2">
      <c r="A49" s="134" t="s">
        <v>143</v>
      </c>
      <c r="B49" s="6" t="s">
        <v>250</v>
      </c>
      <c r="C49" s="6">
        <v>40</v>
      </c>
      <c r="D49" s="58">
        <v>0</v>
      </c>
      <c r="E49" s="111"/>
      <c r="F49" s="22">
        <f t="shared" ref="F49:F56" si="8">D49*C49*$F$1</f>
        <v>0</v>
      </c>
      <c r="H49" s="128"/>
      <c r="I49" s="128"/>
      <c r="J49" s="128"/>
      <c r="K49" s="128"/>
      <c r="L49" s="128"/>
      <c r="M49" s="128"/>
      <c r="N49" s="128"/>
      <c r="O49" s="128"/>
      <c r="P49" s="128"/>
    </row>
    <row r="50" spans="1:16" s="113" customFormat="1" ht="25.5" x14ac:dyDescent="0.2">
      <c r="A50" s="134" t="s">
        <v>18</v>
      </c>
      <c r="B50" s="6" t="s">
        <v>234</v>
      </c>
      <c r="C50" s="6">
        <v>15</v>
      </c>
      <c r="D50" s="58">
        <v>0</v>
      </c>
      <c r="E50" s="111"/>
      <c r="F50" s="22">
        <f t="shared" si="8"/>
        <v>0</v>
      </c>
      <c r="H50" s="21"/>
      <c r="I50" s="21"/>
      <c r="J50" s="21"/>
      <c r="K50" s="21"/>
      <c r="L50" s="21"/>
      <c r="M50" s="21"/>
      <c r="N50" s="21"/>
      <c r="O50" s="21"/>
      <c r="P50" s="21"/>
    </row>
    <row r="51" spans="1:16" s="113" customFormat="1" ht="38.25" x14ac:dyDescent="0.2">
      <c r="A51" s="134" t="s">
        <v>119</v>
      </c>
      <c r="B51" s="6" t="s">
        <v>126</v>
      </c>
      <c r="C51" s="6">
        <v>10</v>
      </c>
      <c r="D51" s="58">
        <v>0</v>
      </c>
      <c r="E51" s="111"/>
      <c r="F51" s="22">
        <f t="shared" si="8"/>
        <v>0</v>
      </c>
      <c r="H51" s="21"/>
      <c r="I51" s="21"/>
      <c r="J51" s="21"/>
      <c r="K51" s="21"/>
      <c r="L51" s="21"/>
      <c r="M51" s="21"/>
      <c r="N51" s="21"/>
      <c r="O51" s="21"/>
      <c r="P51" s="21"/>
    </row>
    <row r="52" spans="1:16" s="113" customFormat="1" x14ac:dyDescent="0.2">
      <c r="A52" s="134" t="s">
        <v>19</v>
      </c>
      <c r="B52" s="6" t="s">
        <v>251</v>
      </c>
      <c r="C52" s="6">
        <v>10</v>
      </c>
      <c r="D52" s="58">
        <v>0</v>
      </c>
      <c r="E52" s="111"/>
      <c r="F52" s="22">
        <f t="shared" si="8"/>
        <v>0</v>
      </c>
      <c r="H52" s="21"/>
      <c r="I52" s="21"/>
      <c r="J52" s="21"/>
      <c r="K52" s="21"/>
      <c r="L52" s="21"/>
      <c r="M52" s="21"/>
      <c r="N52" s="21"/>
    </row>
    <row r="53" spans="1:16" s="113" customFormat="1" ht="25.5" x14ac:dyDescent="0.2">
      <c r="A53" s="134" t="s">
        <v>144</v>
      </c>
      <c r="B53" s="136" t="s">
        <v>236</v>
      </c>
      <c r="C53" s="116">
        <v>10</v>
      </c>
      <c r="D53" s="117">
        <v>0</v>
      </c>
      <c r="E53" s="117"/>
      <c r="F53" s="121">
        <f>D53*C53*$F$1</f>
        <v>0</v>
      </c>
      <c r="H53" s="21"/>
      <c r="I53" s="21"/>
      <c r="J53" s="21"/>
      <c r="K53" s="21"/>
      <c r="L53" s="21"/>
      <c r="M53" s="21"/>
      <c r="N53" s="21"/>
    </row>
    <row r="54" spans="1:16" s="113" customFormat="1" ht="38.25" x14ac:dyDescent="0.2">
      <c r="A54" s="134" t="s">
        <v>145</v>
      </c>
      <c r="B54" s="6" t="s">
        <v>237</v>
      </c>
      <c r="C54" s="64">
        <v>150</v>
      </c>
      <c r="D54" s="55">
        <v>0</v>
      </c>
      <c r="E54" s="55"/>
      <c r="F54" s="82">
        <f t="shared" ref="F54" si="9">D54*C54*$F$1</f>
        <v>0</v>
      </c>
      <c r="H54" s="21"/>
      <c r="I54" s="21"/>
      <c r="J54" s="21"/>
      <c r="K54" s="21"/>
      <c r="L54" s="21"/>
      <c r="M54" s="21"/>
      <c r="N54" s="21"/>
    </row>
    <row r="55" spans="1:16" s="113" customFormat="1" x14ac:dyDescent="0.2">
      <c r="A55" s="134" t="s">
        <v>146</v>
      </c>
      <c r="B55" s="6" t="s">
        <v>252</v>
      </c>
      <c r="C55" s="6">
        <v>200</v>
      </c>
      <c r="D55" s="58">
        <v>0</v>
      </c>
      <c r="E55" s="111"/>
      <c r="F55" s="22">
        <f t="shared" si="8"/>
        <v>0</v>
      </c>
    </row>
    <row r="56" spans="1:16" s="113" customFormat="1" x14ac:dyDescent="0.2">
      <c r="A56" s="134" t="s">
        <v>227</v>
      </c>
      <c r="B56" s="12" t="s">
        <v>238</v>
      </c>
      <c r="C56" s="6">
        <v>35</v>
      </c>
      <c r="D56" s="58">
        <v>0</v>
      </c>
      <c r="E56" s="111"/>
      <c r="F56" s="22">
        <f t="shared" si="8"/>
        <v>0</v>
      </c>
      <c r="H56" s="137"/>
      <c r="I56" s="137"/>
      <c r="J56" s="137"/>
      <c r="K56" s="137"/>
      <c r="L56" s="137"/>
      <c r="M56" s="137"/>
      <c r="N56" s="137"/>
    </row>
    <row r="57" spans="1:16" s="16" customFormat="1" ht="15" x14ac:dyDescent="0.2">
      <c r="A57" s="43" t="s">
        <v>147</v>
      </c>
      <c r="B57" s="181" t="s">
        <v>20</v>
      </c>
      <c r="C57" s="181"/>
      <c r="D57" s="181"/>
      <c r="E57" s="181"/>
      <c r="F57" s="19">
        <f>SUM(F59:F65)</f>
        <v>0</v>
      </c>
      <c r="G57"/>
      <c r="H57" s="67"/>
      <c r="I57" s="67"/>
      <c r="J57" s="67"/>
      <c r="K57" s="67"/>
      <c r="L57" s="67"/>
      <c r="M57" s="67"/>
      <c r="N57" s="67"/>
    </row>
    <row r="58" spans="1:16" s="16" customFormat="1" x14ac:dyDescent="0.2">
      <c r="A58" s="134"/>
      <c r="B58" s="183" t="s">
        <v>254</v>
      </c>
      <c r="C58" s="183"/>
      <c r="D58" s="183"/>
      <c r="E58" s="183"/>
      <c r="F58" s="120"/>
      <c r="G58"/>
      <c r="H58" s="70"/>
      <c r="I58" s="70"/>
      <c r="J58" s="70"/>
      <c r="K58" s="70"/>
      <c r="L58" s="70"/>
      <c r="M58" s="70"/>
      <c r="N58" s="70"/>
    </row>
    <row r="59" spans="1:16" s="16" customFormat="1" ht="25.5" x14ac:dyDescent="0.2">
      <c r="A59" s="134" t="s">
        <v>148</v>
      </c>
      <c r="B59" s="6" t="s">
        <v>104</v>
      </c>
      <c r="C59" s="64">
        <v>30</v>
      </c>
      <c r="D59" s="55">
        <v>0</v>
      </c>
      <c r="E59" s="66"/>
      <c r="F59" s="120">
        <f t="shared" ref="F59" si="10">D59*C59*$F$1</f>
        <v>0</v>
      </c>
      <c r="G59"/>
      <c r="H59" s="70"/>
      <c r="I59" s="70"/>
      <c r="J59" s="70"/>
      <c r="K59" s="70"/>
      <c r="L59" s="70"/>
      <c r="M59" s="70"/>
      <c r="N59" s="70"/>
    </row>
    <row r="60" spans="1:16" x14ac:dyDescent="0.2">
      <c r="A60" s="134"/>
      <c r="B60" s="183" t="s">
        <v>122</v>
      </c>
      <c r="C60" s="183"/>
      <c r="D60" s="183"/>
      <c r="E60" s="183"/>
      <c r="F60" s="120"/>
      <c r="H60" s="12"/>
    </row>
    <row r="61" spans="1:16" x14ac:dyDescent="0.2">
      <c r="A61" s="134" t="s">
        <v>149</v>
      </c>
      <c r="B61" s="136" t="s">
        <v>76</v>
      </c>
      <c r="C61" s="116">
        <v>80</v>
      </c>
      <c r="D61" s="117">
        <v>0</v>
      </c>
      <c r="E61" s="118"/>
      <c r="F61" s="121">
        <f t="shared" ref="F61" si="11">D61*C61*$F$1</f>
        <v>0</v>
      </c>
    </row>
    <row r="62" spans="1:16" ht="25.5" x14ac:dyDescent="0.2">
      <c r="A62" s="134" t="s">
        <v>150</v>
      </c>
      <c r="B62" s="6" t="s">
        <v>234</v>
      </c>
      <c r="C62" s="55">
        <v>40</v>
      </c>
      <c r="D62" s="55">
        <v>0</v>
      </c>
      <c r="E62" s="147"/>
      <c r="F62" s="22">
        <f t="shared" ref="F62:F65" si="12">D62*C62*$F$1</f>
        <v>0</v>
      </c>
    </row>
    <row r="63" spans="1:16" ht="25.5" x14ac:dyDescent="0.2">
      <c r="A63" s="134" t="s">
        <v>151</v>
      </c>
      <c r="B63" s="136" t="s">
        <v>253</v>
      </c>
      <c r="C63" s="116">
        <v>10</v>
      </c>
      <c r="D63" s="117">
        <v>0</v>
      </c>
      <c r="E63" s="117"/>
      <c r="F63" s="121">
        <f>D63*C63*$F$1</f>
        <v>0</v>
      </c>
    </row>
    <row r="64" spans="1:16" x14ac:dyDescent="0.2">
      <c r="A64" s="134" t="s">
        <v>152</v>
      </c>
      <c r="B64" s="6" t="s">
        <v>255</v>
      </c>
      <c r="C64" s="64">
        <v>150</v>
      </c>
      <c r="D64" s="55">
        <v>0</v>
      </c>
      <c r="E64" s="111"/>
      <c r="F64" s="22">
        <f t="shared" si="12"/>
        <v>0</v>
      </c>
    </row>
    <row r="65" spans="1:6" ht="25.5" x14ac:dyDescent="0.2">
      <c r="A65" s="134" t="s">
        <v>153</v>
      </c>
      <c r="B65" s="11" t="s">
        <v>256</v>
      </c>
      <c r="C65" s="64">
        <v>20</v>
      </c>
      <c r="D65" s="55">
        <v>0</v>
      </c>
      <c r="E65" s="58"/>
      <c r="F65" s="22">
        <f t="shared" si="12"/>
        <v>0</v>
      </c>
    </row>
    <row r="66" spans="1:6" ht="15" x14ac:dyDescent="0.2">
      <c r="A66" s="44" t="s">
        <v>22</v>
      </c>
      <c r="B66" s="182" t="s">
        <v>5</v>
      </c>
      <c r="C66" s="182"/>
      <c r="D66" s="182"/>
      <c r="E66" s="182"/>
      <c r="F66" s="29">
        <f>SUM(F67:F70)</f>
        <v>0</v>
      </c>
    </row>
    <row r="67" spans="1:6" x14ac:dyDescent="0.2">
      <c r="A67" s="133" t="s">
        <v>154</v>
      </c>
      <c r="B67" s="128" t="s">
        <v>257</v>
      </c>
      <c r="C67" s="177" t="s">
        <v>21</v>
      </c>
      <c r="D67" s="177"/>
      <c r="E67" s="177"/>
      <c r="F67" s="177"/>
    </row>
    <row r="68" spans="1:6" x14ac:dyDescent="0.2">
      <c r="A68" s="133" t="s">
        <v>155</v>
      </c>
      <c r="B68" s="128" t="s">
        <v>258</v>
      </c>
      <c r="C68" s="129">
        <v>40</v>
      </c>
      <c r="D68" s="129">
        <v>0</v>
      </c>
      <c r="E68" s="21"/>
      <c r="F68" s="130">
        <f>D68*C68*$F$1</f>
        <v>0</v>
      </c>
    </row>
    <row r="69" spans="1:6" ht="25.5" x14ac:dyDescent="0.2">
      <c r="A69" s="133" t="s">
        <v>156</v>
      </c>
      <c r="B69" s="67" t="s">
        <v>259</v>
      </c>
      <c r="C69" s="129">
        <v>200</v>
      </c>
      <c r="D69" s="129">
        <v>0</v>
      </c>
      <c r="E69" s="21"/>
      <c r="F69" s="130">
        <f>D69*C69*$F$1</f>
        <v>0</v>
      </c>
    </row>
    <row r="70" spans="1:6" x14ac:dyDescent="0.2">
      <c r="A70" s="133" t="s">
        <v>157</v>
      </c>
      <c r="B70" s="12" t="s">
        <v>238</v>
      </c>
      <c r="C70" s="129">
        <v>35</v>
      </c>
      <c r="D70" s="129">
        <v>0</v>
      </c>
      <c r="E70" s="21"/>
      <c r="F70" s="130">
        <f>D70*C70*$F$1</f>
        <v>0</v>
      </c>
    </row>
    <row r="71" spans="1:6" ht="15" x14ac:dyDescent="0.2">
      <c r="A71" s="43" t="s">
        <v>24</v>
      </c>
      <c r="B71" s="25" t="s">
        <v>23</v>
      </c>
      <c r="C71" s="26"/>
      <c r="D71" s="90"/>
      <c r="E71" s="27"/>
      <c r="F71" s="19">
        <f>SUM(F72:F79)</f>
        <v>0</v>
      </c>
    </row>
    <row r="72" spans="1:6" ht="38.25" x14ac:dyDescent="0.2">
      <c r="A72" s="134" t="s">
        <v>158</v>
      </c>
      <c r="B72" s="6" t="s">
        <v>263</v>
      </c>
      <c r="C72" s="4">
        <v>10</v>
      </c>
      <c r="D72" s="127">
        <v>0</v>
      </c>
      <c r="E72" s="126"/>
      <c r="F72" s="131">
        <f t="shared" ref="F72:F79" si="13">D72*C72*$F$1</f>
        <v>0</v>
      </c>
    </row>
    <row r="73" spans="1:6" ht="38.25" x14ac:dyDescent="0.2">
      <c r="A73" s="134" t="s">
        <v>159</v>
      </c>
      <c r="B73" s="6" t="s">
        <v>126</v>
      </c>
      <c r="C73" s="4">
        <v>15</v>
      </c>
      <c r="D73" s="127">
        <v>0</v>
      </c>
      <c r="E73" s="126"/>
      <c r="F73" s="131">
        <f t="shared" si="13"/>
        <v>0</v>
      </c>
    </row>
    <row r="74" spans="1:6" ht="25.5" x14ac:dyDescent="0.2">
      <c r="A74" s="134" t="s">
        <v>160</v>
      </c>
      <c r="B74" s="4" t="s">
        <v>260</v>
      </c>
      <c r="C74" s="4">
        <v>40</v>
      </c>
      <c r="D74" s="127">
        <v>0</v>
      </c>
      <c r="E74" s="126"/>
      <c r="F74" s="131">
        <f t="shared" si="13"/>
        <v>0</v>
      </c>
    </row>
    <row r="75" spans="1:6" ht="25.5" x14ac:dyDescent="0.2">
      <c r="A75" s="134" t="s">
        <v>36</v>
      </c>
      <c r="B75" s="6" t="s">
        <v>37</v>
      </c>
      <c r="C75" s="4">
        <v>20</v>
      </c>
      <c r="D75" s="127">
        <v>0</v>
      </c>
      <c r="E75" s="126"/>
      <c r="F75" s="131">
        <f t="shared" si="13"/>
        <v>0</v>
      </c>
    </row>
    <row r="76" spans="1:6" x14ac:dyDescent="0.2">
      <c r="A76" s="134" t="s">
        <v>161</v>
      </c>
      <c r="B76" s="136" t="s">
        <v>261</v>
      </c>
      <c r="C76" s="116">
        <v>10</v>
      </c>
      <c r="D76" s="117">
        <v>0</v>
      </c>
      <c r="E76" s="117"/>
      <c r="F76" s="121">
        <f>D76*C76*$F$1</f>
        <v>0</v>
      </c>
    </row>
    <row r="77" spans="1:6" ht="38.25" x14ac:dyDescent="0.2">
      <c r="A77" s="134" t="s">
        <v>162</v>
      </c>
      <c r="B77" s="6" t="s">
        <v>237</v>
      </c>
      <c r="C77" s="64">
        <v>150</v>
      </c>
      <c r="D77" s="55">
        <v>0</v>
      </c>
      <c r="E77" s="55"/>
      <c r="F77" s="82">
        <f t="shared" ref="F77" si="14">D77*C77*$F$1</f>
        <v>0</v>
      </c>
    </row>
    <row r="78" spans="1:6" ht="25.5" x14ac:dyDescent="0.2">
      <c r="A78" s="134" t="s">
        <v>163</v>
      </c>
      <c r="B78" s="4" t="s">
        <v>262</v>
      </c>
      <c r="C78" s="4">
        <v>200</v>
      </c>
      <c r="D78" s="127">
        <v>0</v>
      </c>
      <c r="E78" s="126"/>
      <c r="F78" s="131">
        <f t="shared" si="13"/>
        <v>0</v>
      </c>
    </row>
    <row r="79" spans="1:6" x14ac:dyDescent="0.2">
      <c r="A79" s="134" t="s">
        <v>228</v>
      </c>
      <c r="B79" s="12" t="s">
        <v>238</v>
      </c>
      <c r="C79" s="4">
        <v>35</v>
      </c>
      <c r="D79" s="127">
        <v>0</v>
      </c>
      <c r="E79" s="126"/>
      <c r="F79" s="131">
        <f t="shared" si="13"/>
        <v>0</v>
      </c>
    </row>
    <row r="80" spans="1:6" ht="15" x14ac:dyDescent="0.2">
      <c r="A80" s="43" t="s">
        <v>38</v>
      </c>
      <c r="B80" s="180" t="s">
        <v>35</v>
      </c>
      <c r="C80" s="180"/>
      <c r="D80" s="180"/>
      <c r="E80" s="180"/>
      <c r="F80" s="19">
        <f>SUM(F81:F90)</f>
        <v>0</v>
      </c>
    </row>
    <row r="81" spans="1:6" s="12" customFormat="1" x14ac:dyDescent="0.2">
      <c r="A81" s="134" t="s">
        <v>39</v>
      </c>
      <c r="B81" s="6" t="s">
        <v>264</v>
      </c>
      <c r="C81" s="6">
        <v>50</v>
      </c>
      <c r="D81" s="58">
        <v>0</v>
      </c>
      <c r="E81" s="111"/>
      <c r="F81" s="22">
        <f t="shared" ref="F81:F86" si="15">D81*C81*$F$1</f>
        <v>0</v>
      </c>
    </row>
    <row r="82" spans="1:6" s="12" customFormat="1" x14ac:dyDescent="0.2">
      <c r="A82" s="134" t="s">
        <v>40</v>
      </c>
      <c r="B82" s="6" t="s">
        <v>265</v>
      </c>
      <c r="C82" s="6">
        <v>15</v>
      </c>
      <c r="D82" s="58">
        <v>0</v>
      </c>
      <c r="E82" s="111"/>
      <c r="F82" s="22">
        <f t="shared" si="15"/>
        <v>0</v>
      </c>
    </row>
    <row r="83" spans="1:6" s="12" customFormat="1" x14ac:dyDescent="0.2">
      <c r="A83" s="134" t="s">
        <v>41</v>
      </c>
      <c r="B83" s="6" t="s">
        <v>266</v>
      </c>
      <c r="C83" s="6">
        <v>30</v>
      </c>
      <c r="D83" s="58">
        <v>0</v>
      </c>
      <c r="E83" s="113"/>
      <c r="F83" s="22">
        <f t="shared" si="15"/>
        <v>0</v>
      </c>
    </row>
    <row r="84" spans="1:6" s="12" customFormat="1" x14ac:dyDescent="0.2">
      <c r="A84" s="134" t="s">
        <v>164</v>
      </c>
      <c r="B84" s="6" t="s">
        <v>267</v>
      </c>
      <c r="C84" s="6">
        <v>20</v>
      </c>
      <c r="D84" s="58">
        <v>0</v>
      </c>
      <c r="E84" s="111"/>
      <c r="F84" s="22">
        <f t="shared" si="15"/>
        <v>0</v>
      </c>
    </row>
    <row r="85" spans="1:6" s="12" customFormat="1" ht="25.5" x14ac:dyDescent="0.2">
      <c r="A85" s="134" t="s">
        <v>165</v>
      </c>
      <c r="B85" s="6" t="s">
        <v>37</v>
      </c>
      <c r="C85" s="6">
        <v>20</v>
      </c>
      <c r="D85" s="58">
        <v>0</v>
      </c>
      <c r="E85" s="111"/>
      <c r="F85" s="22">
        <f t="shared" si="15"/>
        <v>0</v>
      </c>
    </row>
    <row r="86" spans="1:6" s="12" customFormat="1" ht="51" x14ac:dyDescent="0.2">
      <c r="A86" s="134" t="s">
        <v>166</v>
      </c>
      <c r="B86" s="6" t="s">
        <v>235</v>
      </c>
      <c r="C86" s="6">
        <v>25</v>
      </c>
      <c r="D86" s="58">
        <v>0</v>
      </c>
      <c r="E86" s="111"/>
      <c r="F86" s="22">
        <f t="shared" si="15"/>
        <v>0</v>
      </c>
    </row>
    <row r="87" spans="1:6" s="12" customFormat="1" x14ac:dyDescent="0.2">
      <c r="A87" s="134" t="s">
        <v>167</v>
      </c>
      <c r="B87" s="136" t="s">
        <v>261</v>
      </c>
      <c r="C87" s="116">
        <v>10</v>
      </c>
      <c r="D87" s="117">
        <v>0</v>
      </c>
      <c r="E87" s="117"/>
      <c r="F87" s="121">
        <f>D87*C87*$F$1</f>
        <v>0</v>
      </c>
    </row>
    <row r="88" spans="1:6" s="12" customFormat="1" x14ac:dyDescent="0.2">
      <c r="A88" s="134" t="s">
        <v>168</v>
      </c>
      <c r="B88" s="6" t="s">
        <v>268</v>
      </c>
      <c r="C88" s="6">
        <v>250</v>
      </c>
      <c r="D88" s="58">
        <v>0</v>
      </c>
      <c r="E88" s="111"/>
      <c r="F88" s="120">
        <f>D88*C88*$F$1</f>
        <v>0</v>
      </c>
    </row>
    <row r="89" spans="1:6" s="12" customFormat="1" ht="25.5" x14ac:dyDescent="0.2">
      <c r="A89" s="134" t="s">
        <v>169</v>
      </c>
      <c r="B89" s="6" t="s">
        <v>269</v>
      </c>
      <c r="C89" s="6">
        <v>20</v>
      </c>
      <c r="D89" s="58">
        <v>0</v>
      </c>
      <c r="E89" s="58"/>
      <c r="F89" s="82">
        <f>D89*C89*$F$1</f>
        <v>0</v>
      </c>
    </row>
    <row r="90" spans="1:6" s="12" customFormat="1" ht="25.5" x14ac:dyDescent="0.2">
      <c r="A90" s="134" t="s">
        <v>170</v>
      </c>
      <c r="B90" s="6" t="s">
        <v>270</v>
      </c>
      <c r="C90" s="6">
        <v>25</v>
      </c>
      <c r="D90" s="58">
        <v>0</v>
      </c>
      <c r="E90" s="58"/>
      <c r="F90" s="82">
        <f>D90*C90*$F$1</f>
        <v>0</v>
      </c>
    </row>
    <row r="91" spans="1:6" s="12" customFormat="1" x14ac:dyDescent="0.2">
      <c r="A91" s="134" t="s">
        <v>171</v>
      </c>
      <c r="B91" s="12" t="s">
        <v>238</v>
      </c>
      <c r="C91" s="6">
        <v>35</v>
      </c>
      <c r="D91" s="58">
        <v>0</v>
      </c>
      <c r="E91" s="111"/>
      <c r="F91" s="120">
        <f>D91*C91*$F$1</f>
        <v>0</v>
      </c>
    </row>
    <row r="92" spans="1:6" ht="15" x14ac:dyDescent="0.2">
      <c r="A92" s="44" t="s">
        <v>42</v>
      </c>
      <c r="B92" s="28" t="s">
        <v>25</v>
      </c>
      <c r="C92" s="85"/>
      <c r="D92" s="85"/>
      <c r="E92" s="28"/>
      <c r="F92" s="29"/>
    </row>
    <row r="93" spans="1:6" s="12" customFormat="1" x14ac:dyDescent="0.2">
      <c r="A93" s="133" t="s">
        <v>43</v>
      </c>
      <c r="B93" s="5" t="s">
        <v>264</v>
      </c>
      <c r="C93" s="5">
        <v>50</v>
      </c>
      <c r="D93" s="57">
        <v>0</v>
      </c>
      <c r="E93" s="62"/>
      <c r="F93" s="35">
        <f t="shared" ref="F93:F99" si="16">D93*C93*$F$1</f>
        <v>0</v>
      </c>
    </row>
    <row r="94" spans="1:6" s="12" customFormat="1" x14ac:dyDescent="0.2">
      <c r="A94" s="133" t="s">
        <v>105</v>
      </c>
      <c r="B94" s="5" t="s">
        <v>272</v>
      </c>
      <c r="C94" s="5">
        <v>15</v>
      </c>
      <c r="D94" s="57">
        <v>0</v>
      </c>
      <c r="E94" s="62"/>
      <c r="F94" s="35">
        <f t="shared" si="16"/>
        <v>0</v>
      </c>
    </row>
    <row r="95" spans="1:6" s="12" customFormat="1" x14ac:dyDescent="0.2">
      <c r="A95" s="133" t="s">
        <v>106</v>
      </c>
      <c r="B95" s="5" t="s">
        <v>266</v>
      </c>
      <c r="C95" s="5">
        <v>30</v>
      </c>
      <c r="D95" s="57">
        <v>0</v>
      </c>
      <c r="E95" s="62"/>
      <c r="F95" s="35">
        <f t="shared" si="16"/>
        <v>0</v>
      </c>
    </row>
    <row r="96" spans="1:6" s="12" customFormat="1" x14ac:dyDescent="0.2">
      <c r="A96" s="133" t="s">
        <v>107</v>
      </c>
      <c r="B96" s="5" t="s">
        <v>267</v>
      </c>
      <c r="C96" s="5">
        <v>20</v>
      </c>
      <c r="D96" s="57">
        <v>0</v>
      </c>
      <c r="E96" s="62"/>
      <c r="F96" s="35">
        <f t="shared" si="16"/>
        <v>0</v>
      </c>
    </row>
    <row r="97" spans="1:19" s="12" customFormat="1" x14ac:dyDescent="0.2">
      <c r="A97" s="133" t="s">
        <v>108</v>
      </c>
      <c r="B97" s="5" t="s">
        <v>271</v>
      </c>
      <c r="C97" s="5">
        <v>50</v>
      </c>
      <c r="D97" s="57">
        <v>0</v>
      </c>
      <c r="E97" s="62"/>
      <c r="F97" s="35">
        <f t="shared" si="16"/>
        <v>0</v>
      </c>
    </row>
    <row r="98" spans="1:19" s="12" customFormat="1" ht="25.5" x14ac:dyDescent="0.2">
      <c r="A98" s="133" t="s">
        <v>109</v>
      </c>
      <c r="B98" s="5" t="s">
        <v>37</v>
      </c>
      <c r="C98" s="5">
        <v>20</v>
      </c>
      <c r="D98" s="57">
        <v>0</v>
      </c>
      <c r="E98" s="62"/>
      <c r="F98" s="35">
        <f t="shared" si="16"/>
        <v>0</v>
      </c>
    </row>
    <row r="99" spans="1:19" s="12" customFormat="1" ht="51" x14ac:dyDescent="0.2">
      <c r="A99" s="133" t="s">
        <v>110</v>
      </c>
      <c r="B99" s="5" t="s">
        <v>235</v>
      </c>
      <c r="C99" s="5">
        <v>25</v>
      </c>
      <c r="D99" s="57">
        <v>0</v>
      </c>
      <c r="E99" s="148"/>
      <c r="F99" s="149">
        <f t="shared" si="16"/>
        <v>0</v>
      </c>
    </row>
    <row r="100" spans="1:19" s="12" customFormat="1" x14ac:dyDescent="0.2">
      <c r="A100" s="133" t="s">
        <v>111</v>
      </c>
      <c r="B100" s="136" t="s">
        <v>261</v>
      </c>
      <c r="C100" s="116">
        <v>10</v>
      </c>
      <c r="D100" s="117">
        <v>0</v>
      </c>
      <c r="E100" s="117"/>
      <c r="F100" s="75">
        <f>D101*C101*$F$1</f>
        <v>0</v>
      </c>
    </row>
    <row r="101" spans="1:19" s="12" customFormat="1" x14ac:dyDescent="0.2">
      <c r="A101" s="133" t="s">
        <v>44</v>
      </c>
      <c r="B101" s="150" t="s">
        <v>268</v>
      </c>
      <c r="C101" s="5">
        <v>250</v>
      </c>
      <c r="D101" s="57">
        <v>0</v>
      </c>
      <c r="E101" s="148"/>
      <c r="F101" s="82">
        <f>D100*C100*$F$1</f>
        <v>0</v>
      </c>
      <c r="G101" s="135"/>
    </row>
    <row r="102" spans="1:19" s="12" customFormat="1" ht="25.5" x14ac:dyDescent="0.2">
      <c r="A102" s="133" t="s">
        <v>112</v>
      </c>
      <c r="B102" s="31" t="s">
        <v>269</v>
      </c>
      <c r="C102" s="34">
        <v>20</v>
      </c>
      <c r="D102" s="57">
        <v>0</v>
      </c>
      <c r="E102" s="148"/>
      <c r="F102" s="149">
        <f>D102*C102*$F$1</f>
        <v>0</v>
      </c>
    </row>
    <row r="103" spans="1:19" s="12" customFormat="1" ht="25.5" x14ac:dyDescent="0.2">
      <c r="A103" s="133" t="s">
        <v>113</v>
      </c>
      <c r="B103" s="33" t="s">
        <v>270</v>
      </c>
      <c r="C103" s="34">
        <v>25</v>
      </c>
      <c r="D103" s="57">
        <v>0</v>
      </c>
      <c r="E103" s="151"/>
      <c r="F103" s="149">
        <f>D103*C103*$F$1</f>
        <v>0</v>
      </c>
    </row>
    <row r="104" spans="1:19" s="12" customFormat="1" x14ac:dyDescent="0.2">
      <c r="A104" s="133" t="s">
        <v>114</v>
      </c>
      <c r="B104" s="12" t="s">
        <v>238</v>
      </c>
      <c r="C104" s="34">
        <v>35</v>
      </c>
      <c r="D104" s="57">
        <v>0</v>
      </c>
      <c r="E104" s="148"/>
      <c r="F104" s="149">
        <f>D104*C104*$F$1</f>
        <v>0</v>
      </c>
    </row>
    <row r="105" spans="1:19" ht="15" x14ac:dyDescent="0.2">
      <c r="A105" s="43" t="s">
        <v>45</v>
      </c>
      <c r="B105" s="179" t="s">
        <v>27</v>
      </c>
      <c r="C105" s="179"/>
      <c r="D105" s="179"/>
      <c r="E105" s="179"/>
      <c r="F105" s="143"/>
      <c r="G105" s="79"/>
    </row>
    <row r="106" spans="1:19" ht="14.25" x14ac:dyDescent="0.2">
      <c r="A106" s="134" t="s">
        <v>49</v>
      </c>
      <c r="B106" s="5" t="s">
        <v>273</v>
      </c>
      <c r="C106" s="3">
        <v>50</v>
      </c>
      <c r="D106" s="56">
        <v>0</v>
      </c>
      <c r="E106" s="141"/>
      <c r="F106" s="63">
        <f t="shared" ref="F106:F113" si="17">D106*C106*$F$1</f>
        <v>0</v>
      </c>
      <c r="G106" s="80">
        <f>D125*C125*$F$1</f>
        <v>0</v>
      </c>
    </row>
    <row r="107" spans="1:19" ht="14.25" x14ac:dyDescent="0.2">
      <c r="A107" s="134" t="s">
        <v>50</v>
      </c>
      <c r="B107" s="5" t="s">
        <v>272</v>
      </c>
      <c r="C107" s="3">
        <v>15</v>
      </c>
      <c r="D107" s="56">
        <v>0</v>
      </c>
      <c r="E107" s="141"/>
      <c r="F107" s="63">
        <f t="shared" si="17"/>
        <v>0</v>
      </c>
      <c r="G107" s="80">
        <f>D126*C126*$F$1</f>
        <v>0</v>
      </c>
    </row>
    <row r="108" spans="1:19" ht="14.25" x14ac:dyDescent="0.2">
      <c r="A108" s="134" t="s">
        <v>51</v>
      </c>
      <c r="B108" s="5" t="s">
        <v>266</v>
      </c>
      <c r="C108" s="3">
        <v>30</v>
      </c>
      <c r="D108" s="56">
        <v>0</v>
      </c>
      <c r="E108" s="141"/>
      <c r="F108" s="63">
        <f t="shared" si="17"/>
        <v>0</v>
      </c>
      <c r="G108" s="80">
        <f>D127*C127*$F$1</f>
        <v>0</v>
      </c>
    </row>
    <row r="109" spans="1:19" ht="14.25" x14ac:dyDescent="0.2">
      <c r="A109" s="134" t="s">
        <v>52</v>
      </c>
      <c r="B109" s="3" t="s">
        <v>271</v>
      </c>
      <c r="C109" s="3">
        <v>50</v>
      </c>
      <c r="D109" s="56">
        <v>0</v>
      </c>
      <c r="E109" s="141"/>
      <c r="F109" s="63">
        <f t="shared" si="17"/>
        <v>0</v>
      </c>
      <c r="G109" s="80">
        <f>D129*C129*$F$1</f>
        <v>0</v>
      </c>
    </row>
    <row r="110" spans="1:19" s="45" customFormat="1" ht="15" x14ac:dyDescent="0.25">
      <c r="A110" s="134" t="s">
        <v>53</v>
      </c>
      <c r="B110" s="5" t="s">
        <v>267</v>
      </c>
      <c r="C110" s="3">
        <v>20</v>
      </c>
      <c r="D110" s="56">
        <v>0</v>
      </c>
      <c r="E110" s="141"/>
      <c r="F110" s="63">
        <f t="shared" si="17"/>
        <v>0</v>
      </c>
      <c r="G110" s="79"/>
    </row>
    <row r="111" spans="1:19" ht="38.25" x14ac:dyDescent="0.2">
      <c r="A111" s="134" t="s">
        <v>85</v>
      </c>
      <c r="B111" s="5" t="s">
        <v>274</v>
      </c>
      <c r="C111" s="3">
        <v>45</v>
      </c>
      <c r="D111" s="56">
        <v>0</v>
      </c>
      <c r="E111" s="141"/>
      <c r="F111" s="63">
        <f t="shared" si="17"/>
        <v>0</v>
      </c>
      <c r="G111" s="79"/>
      <c r="Q111" s="5"/>
      <c r="R111" s="5"/>
      <c r="S111" s="61"/>
    </row>
    <row r="112" spans="1:19" ht="25.5" x14ac:dyDescent="0.2">
      <c r="A112" s="134" t="s">
        <v>86</v>
      </c>
      <c r="B112" s="5" t="s">
        <v>37</v>
      </c>
      <c r="C112" s="3">
        <v>20</v>
      </c>
      <c r="D112" s="56">
        <v>0</v>
      </c>
      <c r="E112" s="141"/>
      <c r="F112" s="63">
        <f t="shared" si="17"/>
        <v>0</v>
      </c>
      <c r="G112" s="79"/>
      <c r="Q112" s="5"/>
      <c r="R112" s="5"/>
      <c r="S112" s="61"/>
    </row>
    <row r="113" spans="1:19" ht="38.25" x14ac:dyDescent="0.2">
      <c r="A113" s="134" t="s">
        <v>87</v>
      </c>
      <c r="B113" s="5" t="s">
        <v>276</v>
      </c>
      <c r="C113" s="3">
        <v>25</v>
      </c>
      <c r="D113" s="56">
        <v>0</v>
      </c>
      <c r="E113" s="141"/>
      <c r="F113" s="63">
        <f t="shared" si="17"/>
        <v>0</v>
      </c>
      <c r="G113" s="79"/>
      <c r="Q113" s="5"/>
      <c r="R113" s="5"/>
      <c r="S113" s="61"/>
    </row>
    <row r="114" spans="1:19" ht="14.25" x14ac:dyDescent="0.2">
      <c r="A114" s="134" t="s">
        <v>115</v>
      </c>
      <c r="B114" s="136" t="s">
        <v>261</v>
      </c>
      <c r="C114" s="116">
        <v>10</v>
      </c>
      <c r="D114" s="117">
        <v>0</v>
      </c>
      <c r="E114" s="117"/>
      <c r="F114" s="75">
        <f>D115*C115*$F$1</f>
        <v>0</v>
      </c>
      <c r="G114" s="79"/>
      <c r="Q114" s="5"/>
      <c r="R114" s="5"/>
      <c r="S114" s="61"/>
    </row>
    <row r="115" spans="1:19" ht="14.25" x14ac:dyDescent="0.2">
      <c r="A115" s="134" t="s">
        <v>174</v>
      </c>
      <c r="B115" s="150" t="s">
        <v>268</v>
      </c>
      <c r="C115" s="3">
        <v>250</v>
      </c>
      <c r="D115" s="56">
        <v>0</v>
      </c>
      <c r="E115" s="141"/>
      <c r="F115" s="63">
        <f>D115*C115*$F$1</f>
        <v>0</v>
      </c>
      <c r="G115" s="80">
        <f>D134*C134*$F$1</f>
        <v>0</v>
      </c>
      <c r="H115" s="78"/>
      <c r="I115" s="79"/>
      <c r="Q115" s="5"/>
      <c r="R115" s="5"/>
      <c r="S115" s="61"/>
    </row>
    <row r="116" spans="1:19" ht="25.5" x14ac:dyDescent="0.2">
      <c r="A116" s="134" t="s">
        <v>175</v>
      </c>
      <c r="B116" s="31" t="s">
        <v>277</v>
      </c>
      <c r="C116" s="3">
        <v>100</v>
      </c>
      <c r="D116" s="56">
        <v>0</v>
      </c>
      <c r="E116" s="141"/>
      <c r="F116" s="63">
        <f>D116*C116*$F$1</f>
        <v>0</v>
      </c>
      <c r="G116" s="80">
        <f>D135*C135*$F$1</f>
        <v>0</v>
      </c>
      <c r="H116" s="81">
        <f>D125*C125*$F$1*E125</f>
        <v>0</v>
      </c>
      <c r="I116" s="80">
        <f>G106+H116</f>
        <v>0</v>
      </c>
      <c r="J116" s="72"/>
      <c r="K116" s="72"/>
      <c r="L116" s="72"/>
      <c r="M116" s="72"/>
      <c r="N116" s="72"/>
      <c r="O116" s="72"/>
      <c r="Q116" s="3"/>
      <c r="R116" s="5"/>
      <c r="S116" s="61"/>
    </row>
    <row r="117" spans="1:19" ht="25.5" x14ac:dyDescent="0.2">
      <c r="A117" s="134" t="s">
        <v>176</v>
      </c>
      <c r="B117" s="31" t="s">
        <v>269</v>
      </c>
      <c r="C117" s="32">
        <v>20</v>
      </c>
      <c r="D117" s="56">
        <v>0</v>
      </c>
      <c r="E117" s="141"/>
      <c r="F117" s="63">
        <f>D117*C117*$F$1</f>
        <v>0</v>
      </c>
      <c r="G117" s="80">
        <f>D136*C136*$F$1</f>
        <v>0</v>
      </c>
      <c r="H117" s="81">
        <f>D126*C126*$F$1*E126</f>
        <v>0</v>
      </c>
      <c r="I117" s="80">
        <f>G107+H117</f>
        <v>0</v>
      </c>
      <c r="J117" s="72"/>
      <c r="K117" s="72"/>
      <c r="L117" s="72"/>
      <c r="M117" s="72"/>
      <c r="N117" s="72"/>
      <c r="O117" s="72"/>
      <c r="Q117" s="5"/>
      <c r="R117" s="5"/>
      <c r="S117" s="61"/>
    </row>
    <row r="118" spans="1:19" ht="14.25" x14ac:dyDescent="0.2">
      <c r="A118" s="134" t="s">
        <v>177</v>
      </c>
      <c r="B118" s="33" t="s">
        <v>275</v>
      </c>
      <c r="C118" s="34">
        <v>25</v>
      </c>
      <c r="D118" s="57">
        <v>0</v>
      </c>
      <c r="E118" s="141"/>
      <c r="F118" s="149">
        <f>D118*C118*$F$1</f>
        <v>0</v>
      </c>
      <c r="G118" s="51"/>
      <c r="H118" s="81">
        <f>D127*C127*$F$1*E127</f>
        <v>0</v>
      </c>
      <c r="I118" s="80">
        <f>G108+H118</f>
        <v>0</v>
      </c>
      <c r="J118" s="72"/>
      <c r="K118" s="72"/>
      <c r="L118" s="72"/>
      <c r="M118" s="72"/>
      <c r="N118" s="72"/>
      <c r="O118" s="72"/>
    </row>
    <row r="119" spans="1:19" ht="51" x14ac:dyDescent="0.2">
      <c r="A119" s="134" t="s">
        <v>178</v>
      </c>
      <c r="B119" s="31" t="s">
        <v>11</v>
      </c>
      <c r="C119" s="32">
        <v>35</v>
      </c>
      <c r="D119" s="56">
        <v>0</v>
      </c>
      <c r="E119" s="141"/>
      <c r="F119" s="63">
        <f>D119*C119*$F$1</f>
        <v>0</v>
      </c>
      <c r="G119" s="51"/>
      <c r="H119" s="81">
        <f>D129*C129*$F$1*E129</f>
        <v>0</v>
      </c>
      <c r="I119" s="80">
        <f>G109+H119</f>
        <v>0</v>
      </c>
      <c r="J119" s="72"/>
      <c r="K119" s="72"/>
      <c r="L119" s="72"/>
      <c r="M119" s="72"/>
      <c r="N119" s="72"/>
      <c r="O119" s="72"/>
    </row>
    <row r="120" spans="1:19" ht="15" x14ac:dyDescent="0.2">
      <c r="A120" s="43" t="s">
        <v>47</v>
      </c>
      <c r="B120" s="179" t="s">
        <v>120</v>
      </c>
      <c r="C120" s="179"/>
      <c r="D120" s="179"/>
      <c r="E120" s="179"/>
      <c r="F120" s="143">
        <f>SUM(F121:F130)</f>
        <v>0</v>
      </c>
      <c r="G120" s="51"/>
      <c r="H120" s="78"/>
      <c r="I120" s="79"/>
    </row>
    <row r="121" spans="1:19" s="45" customFormat="1" ht="25.5" x14ac:dyDescent="0.25">
      <c r="A121" s="134" t="s">
        <v>88</v>
      </c>
      <c r="B121" s="46" t="s">
        <v>278</v>
      </c>
      <c r="C121" s="32"/>
      <c r="D121" s="56"/>
      <c r="E121" s="141"/>
      <c r="F121" s="63"/>
      <c r="H121" s="78"/>
      <c r="I121" s="79"/>
    </row>
    <row r="122" spans="1:19" s="45" customFormat="1" ht="25.5" x14ac:dyDescent="0.25">
      <c r="A122" s="134" t="s">
        <v>89</v>
      </c>
      <c r="B122" s="31" t="s">
        <v>97</v>
      </c>
      <c r="C122" s="32">
        <v>300</v>
      </c>
      <c r="D122" s="56">
        <v>0</v>
      </c>
      <c r="E122" s="141"/>
      <c r="F122" s="63">
        <f>D122*C122*$F$1</f>
        <v>0</v>
      </c>
      <c r="G122" s="52"/>
      <c r="H122" s="78"/>
      <c r="I122" s="79"/>
    </row>
    <row r="123" spans="1:19" s="45" customFormat="1" ht="25.5" x14ac:dyDescent="0.25">
      <c r="A123" s="134" t="s">
        <v>90</v>
      </c>
      <c r="B123" s="31" t="s">
        <v>279</v>
      </c>
      <c r="C123" s="32">
        <v>200</v>
      </c>
      <c r="D123" s="56">
        <v>0</v>
      </c>
      <c r="E123" s="141"/>
      <c r="F123" s="63">
        <f>D123*C123*$F$1</f>
        <v>0</v>
      </c>
      <c r="G123"/>
      <c r="H123" s="78"/>
      <c r="I123" s="79"/>
    </row>
    <row r="124" spans="1:19" s="45" customFormat="1" ht="38.25" x14ac:dyDescent="0.25">
      <c r="A124" s="134" t="s">
        <v>91</v>
      </c>
      <c r="B124" s="31" t="s">
        <v>280</v>
      </c>
      <c r="C124" s="32">
        <v>50</v>
      </c>
      <c r="D124" s="56">
        <v>0</v>
      </c>
      <c r="E124" s="141"/>
      <c r="F124" s="63">
        <f>D124*C124*$F$1</f>
        <v>0</v>
      </c>
      <c r="G124"/>
      <c r="H124" s="81">
        <f>D134*C134*$F$1*E134</f>
        <v>0</v>
      </c>
      <c r="I124" s="80">
        <f>G115+H124</f>
        <v>0</v>
      </c>
      <c r="J124" s="77"/>
      <c r="K124" s="77"/>
      <c r="M124" s="78"/>
      <c r="N124" s="71"/>
      <c r="O124" s="71"/>
      <c r="P124" s="5"/>
      <c r="Q124" s="5"/>
      <c r="R124" s="5"/>
      <c r="S124" s="61"/>
    </row>
    <row r="125" spans="1:19" s="45" customFormat="1" ht="38.25" x14ac:dyDescent="0.25">
      <c r="A125" s="134" t="s">
        <v>92</v>
      </c>
      <c r="B125" s="5" t="s">
        <v>284</v>
      </c>
      <c r="C125" s="32">
        <v>40</v>
      </c>
      <c r="D125" s="56">
        <v>0</v>
      </c>
      <c r="E125" s="152">
        <v>0.2</v>
      </c>
      <c r="F125" s="63">
        <f>I116</f>
        <v>0</v>
      </c>
      <c r="G125"/>
      <c r="H125" s="81">
        <f>D135*C135*$F$1*E135</f>
        <v>0</v>
      </c>
      <c r="I125" s="80">
        <f>G116+H125</f>
        <v>0</v>
      </c>
      <c r="J125" s="77"/>
      <c r="K125" s="77"/>
      <c r="L125" s="51"/>
      <c r="M125" s="51"/>
      <c r="N125" s="51"/>
      <c r="O125" s="51"/>
      <c r="P125" s="5"/>
      <c r="Q125" s="3"/>
      <c r="R125" s="5"/>
      <c r="S125" s="61"/>
    </row>
    <row r="126" spans="1:19" s="45" customFormat="1" ht="25.5" x14ac:dyDescent="0.25">
      <c r="A126" s="134" t="s">
        <v>93</v>
      </c>
      <c r="B126" s="46" t="s">
        <v>281</v>
      </c>
      <c r="C126" s="32">
        <v>10</v>
      </c>
      <c r="D126" s="56">
        <v>0</v>
      </c>
      <c r="E126" s="141"/>
      <c r="F126" s="63">
        <f>D126*C126*$F$1</f>
        <v>0</v>
      </c>
      <c r="G126"/>
      <c r="H126" s="81">
        <f>D136*C136*$F$1*E136</f>
        <v>0</v>
      </c>
      <c r="I126" s="80">
        <f>G117+H126</f>
        <v>0</v>
      </c>
      <c r="J126" s="77"/>
      <c r="K126" s="77"/>
      <c r="L126" s="51"/>
      <c r="M126" s="51"/>
      <c r="N126" s="51"/>
      <c r="O126" s="51"/>
      <c r="P126" s="5"/>
      <c r="Q126" s="5"/>
      <c r="R126" s="5"/>
      <c r="S126" s="61"/>
    </row>
    <row r="127" spans="1:19" s="45" customFormat="1" ht="15" x14ac:dyDescent="0.25">
      <c r="A127" s="134" t="s">
        <v>94</v>
      </c>
      <c r="B127" s="46" t="s">
        <v>282</v>
      </c>
      <c r="C127" s="32">
        <v>20</v>
      </c>
      <c r="D127" s="56">
        <v>0</v>
      </c>
      <c r="E127" s="141"/>
      <c r="F127" s="63">
        <f>D127*C127*$F$1</f>
        <v>0</v>
      </c>
      <c r="G127"/>
      <c r="H127" s="51"/>
      <c r="I127" s="51"/>
      <c r="J127" s="51"/>
      <c r="K127" s="51"/>
      <c r="L127" s="51"/>
      <c r="M127" s="51"/>
      <c r="N127" s="51"/>
      <c r="O127" s="51"/>
      <c r="P127" s="5"/>
      <c r="Q127" s="61"/>
    </row>
    <row r="128" spans="1:19" s="45" customFormat="1" ht="15" x14ac:dyDescent="0.25">
      <c r="A128" s="134" t="s">
        <v>95</v>
      </c>
      <c r="B128" s="136" t="s">
        <v>261</v>
      </c>
      <c r="C128" s="116">
        <v>10</v>
      </c>
      <c r="D128" s="117">
        <v>0</v>
      </c>
      <c r="E128" s="117"/>
      <c r="F128" s="63">
        <f>D128*C128*$F$1</f>
        <v>0</v>
      </c>
      <c r="G128"/>
      <c r="H128" s="51"/>
      <c r="I128" s="51"/>
      <c r="J128" s="51"/>
      <c r="K128" s="51"/>
      <c r="L128" s="51"/>
      <c r="M128" s="51"/>
      <c r="N128" s="51"/>
      <c r="O128" s="51"/>
      <c r="P128" s="5"/>
      <c r="Q128" s="61"/>
    </row>
    <row r="129" spans="1:17" s="45" customFormat="1" ht="38.25" x14ac:dyDescent="0.25">
      <c r="A129" s="134" t="s">
        <v>96</v>
      </c>
      <c r="B129" s="5" t="s">
        <v>311</v>
      </c>
      <c r="C129" s="32">
        <v>500</v>
      </c>
      <c r="D129" s="56">
        <v>0</v>
      </c>
      <c r="E129" s="152">
        <v>0.3</v>
      </c>
      <c r="F129" s="63">
        <f>I119</f>
        <v>0</v>
      </c>
      <c r="G129"/>
      <c r="H129" s="51"/>
      <c r="I129" s="51"/>
      <c r="J129" s="51"/>
      <c r="K129" s="51"/>
      <c r="L129" s="51"/>
      <c r="M129" s="51"/>
      <c r="N129" s="51"/>
      <c r="O129" s="51"/>
      <c r="P129" s="5"/>
      <c r="Q129" s="61"/>
    </row>
    <row r="130" spans="1:17" s="45" customFormat="1" ht="15" x14ac:dyDescent="0.25">
      <c r="A130" s="134" t="s">
        <v>179</v>
      </c>
      <c r="B130" s="12" t="s">
        <v>283</v>
      </c>
      <c r="C130" s="32">
        <v>50</v>
      </c>
      <c r="D130" s="56">
        <v>0</v>
      </c>
      <c r="E130" s="141"/>
      <c r="F130" s="63">
        <f>D130*C130*$F$1</f>
        <v>0</v>
      </c>
      <c r="G130"/>
      <c r="H130" s="51"/>
      <c r="I130" s="51"/>
      <c r="J130" s="51"/>
      <c r="K130" s="51"/>
      <c r="L130" s="51"/>
      <c r="M130" s="51"/>
      <c r="N130" s="51"/>
      <c r="O130" s="51"/>
    </row>
    <row r="131" spans="1:17" s="45" customFormat="1" ht="15" x14ac:dyDescent="0.25">
      <c r="A131" s="43" t="s">
        <v>180</v>
      </c>
      <c r="B131" s="43" t="s">
        <v>46</v>
      </c>
      <c r="C131" s="73"/>
      <c r="D131" s="91"/>
      <c r="E131" s="142"/>
      <c r="F131" s="143">
        <f>SUM(F132:F141)</f>
        <v>0</v>
      </c>
      <c r="G131" s="2"/>
    </row>
    <row r="132" spans="1:17" s="52" customFormat="1" ht="25.5" x14ac:dyDescent="0.2">
      <c r="A132" s="134" t="s">
        <v>101</v>
      </c>
      <c r="B132" s="46" t="s">
        <v>285</v>
      </c>
      <c r="C132" s="32"/>
      <c r="D132" s="92"/>
      <c r="E132" s="144" t="s">
        <v>98</v>
      </c>
      <c r="F132" s="63">
        <f>D132*C132*$F$1</f>
        <v>0</v>
      </c>
      <c r="G132"/>
    </row>
    <row r="133" spans="1:17" ht="25.5" x14ac:dyDescent="0.2">
      <c r="A133" s="134" t="s">
        <v>102</v>
      </c>
      <c r="B133" s="6" t="s">
        <v>286</v>
      </c>
      <c r="C133" s="32">
        <v>250</v>
      </c>
      <c r="D133" s="56">
        <v>0</v>
      </c>
      <c r="E133" s="141"/>
      <c r="F133" s="63">
        <f>D133*C133*$F$1</f>
        <v>0</v>
      </c>
    </row>
    <row r="134" spans="1:17" ht="38.25" x14ac:dyDescent="0.2">
      <c r="A134" s="134" t="s">
        <v>181</v>
      </c>
      <c r="B134" s="5" t="s">
        <v>287</v>
      </c>
      <c r="C134" s="32">
        <v>40</v>
      </c>
      <c r="D134" s="56">
        <v>0</v>
      </c>
      <c r="E134" s="152">
        <v>0</v>
      </c>
      <c r="F134" s="63">
        <f>I124</f>
        <v>0</v>
      </c>
    </row>
    <row r="135" spans="1:17" ht="25.5" x14ac:dyDescent="0.2">
      <c r="A135" s="134" t="s">
        <v>182</v>
      </c>
      <c r="B135" s="5" t="s">
        <v>288</v>
      </c>
      <c r="C135" s="32">
        <v>15</v>
      </c>
      <c r="D135" s="56">
        <v>0</v>
      </c>
      <c r="E135" s="152">
        <v>0</v>
      </c>
      <c r="F135" s="63">
        <f>I125</f>
        <v>0</v>
      </c>
    </row>
    <row r="136" spans="1:17" ht="51" x14ac:dyDescent="0.2">
      <c r="A136" s="134" t="s">
        <v>183</v>
      </c>
      <c r="B136" s="6" t="s">
        <v>289</v>
      </c>
      <c r="C136" s="32">
        <v>15</v>
      </c>
      <c r="D136" s="56">
        <v>0</v>
      </c>
      <c r="E136" s="152">
        <v>0</v>
      </c>
      <c r="F136" s="63">
        <f>I126</f>
        <v>0</v>
      </c>
    </row>
    <row r="137" spans="1:17" ht="25.5" x14ac:dyDescent="0.2">
      <c r="A137" s="134" t="s">
        <v>184</v>
      </c>
      <c r="B137" s="5" t="s">
        <v>290</v>
      </c>
      <c r="C137" s="32">
        <v>20</v>
      </c>
      <c r="D137" s="56">
        <v>0</v>
      </c>
      <c r="E137" s="141"/>
      <c r="F137" s="63">
        <f>D137*C137*$F$1</f>
        <v>0</v>
      </c>
    </row>
    <row r="138" spans="1:17" ht="51" x14ac:dyDescent="0.2">
      <c r="A138" s="134" t="s">
        <v>185</v>
      </c>
      <c r="B138" s="5" t="s">
        <v>235</v>
      </c>
      <c r="C138" s="32">
        <v>35</v>
      </c>
      <c r="D138" s="56">
        <v>0</v>
      </c>
      <c r="E138" s="141"/>
      <c r="F138" s="63">
        <f>D138*C138*$F$1</f>
        <v>0</v>
      </c>
    </row>
    <row r="139" spans="1:17" x14ac:dyDescent="0.2">
      <c r="A139" s="134" t="s">
        <v>186</v>
      </c>
      <c r="B139" s="136" t="s">
        <v>261</v>
      </c>
      <c r="C139" s="116">
        <v>10</v>
      </c>
      <c r="D139" s="117">
        <v>0</v>
      </c>
      <c r="E139" s="117"/>
      <c r="F139" s="75">
        <f>D140*C140*$F$1</f>
        <v>0</v>
      </c>
    </row>
    <row r="140" spans="1:17" x14ac:dyDescent="0.2">
      <c r="A140" s="134" t="s">
        <v>187</v>
      </c>
      <c r="B140" s="5" t="s">
        <v>291</v>
      </c>
      <c r="C140" s="34">
        <v>500</v>
      </c>
      <c r="D140" s="56">
        <v>0</v>
      </c>
      <c r="E140" s="141"/>
      <c r="F140" s="63">
        <f>D140*C140*$F$1</f>
        <v>0</v>
      </c>
    </row>
    <row r="141" spans="1:17" s="2" customFormat="1" x14ac:dyDescent="0.2">
      <c r="A141" s="134" t="s">
        <v>188</v>
      </c>
      <c r="B141" s="12" t="s">
        <v>292</v>
      </c>
      <c r="C141" s="34">
        <v>100</v>
      </c>
      <c r="D141" s="56">
        <v>0</v>
      </c>
      <c r="E141" s="141"/>
      <c r="F141" s="63">
        <f>D141*C141*$F$1</f>
        <v>0</v>
      </c>
      <c r="G141"/>
    </row>
    <row r="142" spans="1:17" ht="15" x14ac:dyDescent="0.2">
      <c r="A142" s="42" t="s">
        <v>26</v>
      </c>
      <c r="B142" s="178" t="s">
        <v>48</v>
      </c>
      <c r="C142" s="178"/>
      <c r="D142" s="178"/>
      <c r="E142" s="178"/>
      <c r="F142" s="153">
        <f>SUM(F144:F154)</f>
        <v>0</v>
      </c>
    </row>
    <row r="143" spans="1:17" ht="15" x14ac:dyDescent="0.2">
      <c r="A143" s="157" t="s">
        <v>28</v>
      </c>
      <c r="B143" s="154" t="s">
        <v>103</v>
      </c>
      <c r="C143" s="145"/>
      <c r="D143" s="145"/>
      <c r="E143" s="145"/>
      <c r="F143" s="145"/>
    </row>
    <row r="144" spans="1:17" x14ac:dyDescent="0.2">
      <c r="A144" s="133" t="s">
        <v>189</v>
      </c>
      <c r="B144" s="6" t="s">
        <v>300</v>
      </c>
      <c r="C144" s="87">
        <v>5</v>
      </c>
      <c r="D144" s="87">
        <v>0</v>
      </c>
      <c r="E144" s="87">
        <f>D144*C144</f>
        <v>0</v>
      </c>
      <c r="F144" s="87">
        <f>E144*0.8</f>
        <v>0</v>
      </c>
    </row>
    <row r="145" spans="1:10" ht="14.25" x14ac:dyDescent="0.2">
      <c r="A145" s="133" t="s">
        <v>190</v>
      </c>
      <c r="B145" s="136" t="s">
        <v>293</v>
      </c>
      <c r="C145" s="159">
        <v>50</v>
      </c>
      <c r="D145" s="159">
        <v>0</v>
      </c>
      <c r="E145" s="159">
        <f>D145*C145</f>
        <v>0</v>
      </c>
      <c r="F145" s="159">
        <f>E145*0.8</f>
        <v>0</v>
      </c>
      <c r="G145" s="80">
        <f>D163*C163*$F$1</f>
        <v>0</v>
      </c>
    </row>
    <row r="146" spans="1:10" ht="14.25" x14ac:dyDescent="0.2">
      <c r="A146" s="158" t="s">
        <v>54</v>
      </c>
      <c r="B146" s="74" t="s">
        <v>99</v>
      </c>
      <c r="C146" s="146"/>
      <c r="D146" s="146"/>
      <c r="E146" s="146"/>
      <c r="F146" s="146"/>
      <c r="G146" s="80">
        <f>D164*C164*$F$1</f>
        <v>0</v>
      </c>
    </row>
    <row r="147" spans="1:10" ht="14.25" x14ac:dyDescent="0.2">
      <c r="A147" s="156" t="s">
        <v>191</v>
      </c>
      <c r="B147" s="84" t="s">
        <v>294</v>
      </c>
      <c r="C147" s="87">
        <v>3</v>
      </c>
      <c r="D147" s="87">
        <v>0</v>
      </c>
      <c r="E147" s="87">
        <f t="shared" ref="E147:E151" si="18">D147*C147</f>
        <v>0</v>
      </c>
      <c r="F147" s="87">
        <f>E147*0.8</f>
        <v>0</v>
      </c>
      <c r="G147" s="51"/>
    </row>
    <row r="148" spans="1:10" x14ac:dyDescent="0.2">
      <c r="A148" s="156" t="s">
        <v>192</v>
      </c>
      <c r="B148" s="84" t="s">
        <v>295</v>
      </c>
      <c r="C148" s="87">
        <v>3</v>
      </c>
      <c r="D148" s="87">
        <v>0</v>
      </c>
      <c r="E148" s="87">
        <f t="shared" si="18"/>
        <v>0</v>
      </c>
      <c r="F148" s="87">
        <f>E148*0.8</f>
        <v>0</v>
      </c>
    </row>
    <row r="149" spans="1:10" ht="17.25" x14ac:dyDescent="0.2">
      <c r="A149" s="156" t="s">
        <v>193</v>
      </c>
      <c r="B149" s="84" t="s">
        <v>296</v>
      </c>
      <c r="C149" s="87">
        <v>50</v>
      </c>
      <c r="D149" s="87">
        <v>0</v>
      </c>
      <c r="E149" s="87">
        <f t="shared" si="18"/>
        <v>0</v>
      </c>
      <c r="F149" s="87">
        <f>E149*0.8</f>
        <v>0</v>
      </c>
    </row>
    <row r="150" spans="1:10" ht="38.25" x14ac:dyDescent="0.2">
      <c r="A150" s="156" t="s">
        <v>194</v>
      </c>
      <c r="B150" s="155" t="s">
        <v>310</v>
      </c>
      <c r="C150" s="87">
        <v>1</v>
      </c>
      <c r="D150" s="87">
        <v>0</v>
      </c>
      <c r="E150" s="87">
        <f t="shared" si="18"/>
        <v>0</v>
      </c>
      <c r="F150" s="87">
        <f>E150*0.8</f>
        <v>0</v>
      </c>
      <c r="G150" s="86"/>
    </row>
    <row r="151" spans="1:10" x14ac:dyDescent="0.2">
      <c r="A151" s="156" t="s">
        <v>195</v>
      </c>
      <c r="B151" s="160" t="s">
        <v>297</v>
      </c>
      <c r="C151" s="159">
        <v>450</v>
      </c>
      <c r="D151" s="159">
        <v>0</v>
      </c>
      <c r="E151" s="159">
        <f t="shared" si="18"/>
        <v>0</v>
      </c>
      <c r="F151" s="159">
        <f>E151*0.8</f>
        <v>0</v>
      </c>
      <c r="G151" s="86"/>
    </row>
    <row r="152" spans="1:10" x14ac:dyDescent="0.2">
      <c r="A152" s="158" t="s">
        <v>55</v>
      </c>
      <c r="B152" s="74" t="s">
        <v>100</v>
      </c>
      <c r="C152" s="146"/>
      <c r="D152" s="146"/>
      <c r="E152" s="146"/>
      <c r="F152" s="146"/>
      <c r="G152" s="86"/>
    </row>
    <row r="153" spans="1:10" x14ac:dyDescent="0.2">
      <c r="A153" s="133" t="s">
        <v>196</v>
      </c>
      <c r="B153" s="84" t="s">
        <v>298</v>
      </c>
      <c r="C153" s="146">
        <v>10</v>
      </c>
      <c r="D153" s="87">
        <v>0</v>
      </c>
      <c r="E153" s="87">
        <f>D153*C153</f>
        <v>0</v>
      </c>
      <c r="F153" s="87">
        <f>E153*0.8</f>
        <v>0</v>
      </c>
      <c r="G153" s="86"/>
    </row>
    <row r="154" spans="1:10" ht="14.25" x14ac:dyDescent="0.2">
      <c r="A154" s="133" t="s">
        <v>197</v>
      </c>
      <c r="B154" s="84" t="s">
        <v>299</v>
      </c>
      <c r="C154" s="87">
        <v>250</v>
      </c>
      <c r="D154" s="87">
        <v>0</v>
      </c>
      <c r="E154" s="87">
        <f>D154*C154</f>
        <v>0</v>
      </c>
      <c r="F154" s="87">
        <f>E154*0.8</f>
        <v>0</v>
      </c>
      <c r="G154" s="86"/>
      <c r="H154" s="81">
        <f>D163*C163*$F$1*E163</f>
        <v>0</v>
      </c>
      <c r="I154" s="80">
        <f>G145+H154</f>
        <v>0</v>
      </c>
    </row>
    <row r="155" spans="1:10" ht="15" x14ac:dyDescent="0.2">
      <c r="A155" s="43" t="s">
        <v>198</v>
      </c>
      <c r="B155" s="180" t="s">
        <v>301</v>
      </c>
      <c r="C155" s="180"/>
      <c r="D155" s="180"/>
      <c r="E155" s="180"/>
      <c r="F155" s="50">
        <f>SUM(F156:F164)</f>
        <v>0</v>
      </c>
      <c r="G155" s="86"/>
      <c r="H155" s="81">
        <f>D164*C164*$F$1*E164</f>
        <v>0</v>
      </c>
      <c r="I155" s="80">
        <f>G146+H155</f>
        <v>0</v>
      </c>
    </row>
    <row r="156" spans="1:10" s="51" customFormat="1" ht="19.149999999999999" customHeight="1" x14ac:dyDescent="0.2">
      <c r="A156" s="134" t="s">
        <v>56</v>
      </c>
      <c r="B156" s="161" t="s">
        <v>217</v>
      </c>
      <c r="C156" s="136">
        <v>60</v>
      </c>
      <c r="D156" s="95">
        <v>0</v>
      </c>
      <c r="E156" s="95"/>
      <c r="F156" s="162">
        <f t="shared" ref="F156:F162" si="19">D156*C156*$F$1</f>
        <v>0</v>
      </c>
      <c r="G156" s="86"/>
    </row>
    <row r="157" spans="1:10" ht="25.5" x14ac:dyDescent="0.2">
      <c r="A157" s="134" t="s">
        <v>57</v>
      </c>
      <c r="B157" s="37" t="s">
        <v>302</v>
      </c>
      <c r="C157" s="6">
        <v>45</v>
      </c>
      <c r="D157" s="58">
        <v>0</v>
      </c>
      <c r="E157" s="58"/>
      <c r="F157" s="59">
        <f t="shared" si="19"/>
        <v>0</v>
      </c>
      <c r="G157" s="86"/>
    </row>
    <row r="158" spans="1:10" ht="24.6" customHeight="1" x14ac:dyDescent="0.2">
      <c r="A158" s="134" t="s">
        <v>58</v>
      </c>
      <c r="B158" s="37" t="s">
        <v>303</v>
      </c>
      <c r="C158" s="6">
        <v>45</v>
      </c>
      <c r="D158" s="58">
        <v>0</v>
      </c>
      <c r="E158" s="58"/>
      <c r="F158" s="59">
        <f t="shared" si="19"/>
        <v>0</v>
      </c>
      <c r="G158" s="86"/>
    </row>
    <row r="159" spans="1:10" x14ac:dyDescent="0.2">
      <c r="A159" s="134" t="s">
        <v>59</v>
      </c>
      <c r="B159" s="39" t="s">
        <v>304</v>
      </c>
      <c r="C159" s="6">
        <v>60</v>
      </c>
      <c r="D159" s="58">
        <v>0</v>
      </c>
      <c r="E159" s="58"/>
      <c r="F159" s="59">
        <f t="shared" si="19"/>
        <v>0</v>
      </c>
      <c r="G159" s="86"/>
      <c r="H159" s="86"/>
      <c r="I159" s="86"/>
      <c r="J159" s="86"/>
    </row>
    <row r="160" spans="1:10" x14ac:dyDescent="0.2">
      <c r="A160" s="134" t="s">
        <v>60</v>
      </c>
      <c r="B160" s="97" t="s">
        <v>305</v>
      </c>
      <c r="C160" s="103">
        <v>40</v>
      </c>
      <c r="D160" s="117">
        <v>0</v>
      </c>
      <c r="E160" s="106"/>
      <c r="F160" s="121">
        <f t="shared" si="19"/>
        <v>0</v>
      </c>
      <c r="G160" s="112"/>
      <c r="H160" s="86"/>
      <c r="I160" s="86"/>
      <c r="J160" s="86"/>
    </row>
    <row r="161" spans="1:10" x14ac:dyDescent="0.2">
      <c r="A161" s="134" t="s">
        <v>61</v>
      </c>
      <c r="B161" s="39" t="s">
        <v>306</v>
      </c>
      <c r="C161" s="34">
        <v>150</v>
      </c>
      <c r="D161" s="55">
        <v>0</v>
      </c>
      <c r="E161" s="57"/>
      <c r="F161" s="82">
        <f t="shared" si="19"/>
        <v>0</v>
      </c>
      <c r="G161" s="108"/>
      <c r="H161" s="86"/>
      <c r="I161" s="86"/>
      <c r="J161" s="86"/>
    </row>
    <row r="162" spans="1:10" ht="25.5" x14ac:dyDescent="0.2">
      <c r="A162" s="134" t="s">
        <v>62</v>
      </c>
      <c r="B162" s="169" t="s">
        <v>307</v>
      </c>
      <c r="C162" s="163">
        <v>50</v>
      </c>
      <c r="D162" s="95">
        <v>0</v>
      </c>
      <c r="E162" s="96"/>
      <c r="F162" s="162">
        <f t="shared" si="19"/>
        <v>0</v>
      </c>
      <c r="G162" s="86"/>
      <c r="H162" s="86"/>
      <c r="I162" s="86"/>
      <c r="J162" s="86"/>
    </row>
    <row r="163" spans="1:10" ht="140.25" x14ac:dyDescent="0.2">
      <c r="A163" s="134" t="s">
        <v>63</v>
      </c>
      <c r="B163" s="39" t="s">
        <v>309</v>
      </c>
      <c r="C163" s="5">
        <v>75</v>
      </c>
      <c r="D163" s="58">
        <v>0</v>
      </c>
      <c r="E163" s="83">
        <v>0</v>
      </c>
      <c r="F163" s="59">
        <f>I154</f>
        <v>0</v>
      </c>
      <c r="G163" s="86"/>
      <c r="H163" s="86"/>
      <c r="I163" s="86"/>
      <c r="J163" s="86"/>
    </row>
    <row r="164" spans="1:10" ht="63.75" x14ac:dyDescent="0.2">
      <c r="A164" s="134" t="s">
        <v>64</v>
      </c>
      <c r="B164" s="36" t="s">
        <v>308</v>
      </c>
      <c r="C164" s="5">
        <v>30</v>
      </c>
      <c r="D164" s="58">
        <v>0</v>
      </c>
      <c r="E164" s="83">
        <v>0</v>
      </c>
      <c r="F164" s="59">
        <f>I155</f>
        <v>0</v>
      </c>
      <c r="G164" s="87"/>
      <c r="H164" s="86"/>
      <c r="I164" s="86"/>
      <c r="J164" s="86"/>
    </row>
    <row r="165" spans="1:10" ht="15" x14ac:dyDescent="0.2">
      <c r="A165" s="43" t="s">
        <v>65</v>
      </c>
      <c r="B165" s="25" t="s">
        <v>33</v>
      </c>
      <c r="C165" s="25"/>
      <c r="D165" s="49"/>
      <c r="E165" s="49"/>
      <c r="F165" s="50">
        <f>SUM(F166:F181)</f>
        <v>0</v>
      </c>
      <c r="G165" s="108"/>
      <c r="H165" s="86"/>
      <c r="I165" s="86"/>
      <c r="J165" s="86"/>
    </row>
    <row r="166" spans="1:10" ht="25.5" x14ac:dyDescent="0.2">
      <c r="A166" s="119" t="s">
        <v>29</v>
      </c>
      <c r="B166" s="37" t="s">
        <v>302</v>
      </c>
      <c r="C166" s="6">
        <v>45</v>
      </c>
      <c r="D166" s="58">
        <v>0</v>
      </c>
      <c r="E166" s="38"/>
      <c r="F166" s="14">
        <f t="shared" ref="F166:F180" si="20">D166*C166*$F$1</f>
        <v>0</v>
      </c>
      <c r="G166" s="109"/>
      <c r="H166" s="86"/>
      <c r="I166" s="86"/>
      <c r="J166" s="86"/>
    </row>
    <row r="167" spans="1:10" ht="14.25" x14ac:dyDescent="0.2">
      <c r="A167" s="119" t="s">
        <v>30</v>
      </c>
      <c r="B167" s="39" t="s">
        <v>312</v>
      </c>
      <c r="C167" s="5">
        <v>400</v>
      </c>
      <c r="D167" s="40" t="s">
        <v>121</v>
      </c>
      <c r="E167" s="13"/>
      <c r="F167" s="14">
        <f t="shared" si="20"/>
        <v>0</v>
      </c>
      <c r="G167" s="109"/>
      <c r="H167" s="86"/>
      <c r="I167" s="86"/>
      <c r="J167" s="86"/>
    </row>
    <row r="168" spans="1:10" ht="25.5" x14ac:dyDescent="0.2">
      <c r="A168" s="119" t="s">
        <v>31</v>
      </c>
      <c r="B168" s="39" t="s">
        <v>313</v>
      </c>
      <c r="C168" s="5">
        <v>80</v>
      </c>
      <c r="D168" s="40" t="s">
        <v>121</v>
      </c>
      <c r="E168" s="13"/>
      <c r="F168" s="14">
        <f t="shared" si="20"/>
        <v>0</v>
      </c>
      <c r="G168" s="109"/>
      <c r="H168" s="86"/>
      <c r="I168" s="86"/>
      <c r="J168" s="86"/>
    </row>
    <row r="169" spans="1:10" ht="25.5" x14ac:dyDescent="0.2">
      <c r="A169" s="119" t="s">
        <v>32</v>
      </c>
      <c r="B169" s="39" t="s">
        <v>219</v>
      </c>
      <c r="C169" s="5">
        <v>800</v>
      </c>
      <c r="D169" s="60">
        <v>0</v>
      </c>
      <c r="E169" s="13"/>
      <c r="F169" s="14">
        <f t="shared" si="20"/>
        <v>0</v>
      </c>
      <c r="H169" s="86"/>
      <c r="I169" s="86"/>
      <c r="J169" s="86"/>
    </row>
    <row r="170" spans="1:10" ht="25.5" x14ac:dyDescent="0.2">
      <c r="A170" s="119" t="s">
        <v>199</v>
      </c>
      <c r="B170" s="97" t="s">
        <v>220</v>
      </c>
      <c r="C170" s="163">
        <v>600</v>
      </c>
      <c r="D170" s="96">
        <v>0</v>
      </c>
      <c r="E170" s="98"/>
      <c r="F170" s="99">
        <f t="shared" si="20"/>
        <v>0</v>
      </c>
      <c r="H170" s="86"/>
      <c r="I170" s="86"/>
      <c r="J170" s="86"/>
    </row>
    <row r="171" spans="1:10" ht="25.5" x14ac:dyDescent="0.2">
      <c r="A171" s="119" t="s">
        <v>200</v>
      </c>
      <c r="B171" s="39" t="s">
        <v>216</v>
      </c>
      <c r="C171" s="5">
        <v>30</v>
      </c>
      <c r="D171" s="60">
        <v>0</v>
      </c>
      <c r="E171" s="13"/>
      <c r="F171" s="14">
        <f t="shared" si="20"/>
        <v>0</v>
      </c>
      <c r="G171" s="69"/>
      <c r="H171" s="86"/>
      <c r="I171" s="86"/>
      <c r="J171" s="86"/>
    </row>
    <row r="172" spans="1:10" ht="25.5" x14ac:dyDescent="0.2">
      <c r="A172" s="119" t="s">
        <v>201</v>
      </c>
      <c r="B172" s="39" t="s">
        <v>314</v>
      </c>
      <c r="C172" s="3">
        <v>5</v>
      </c>
      <c r="D172" s="13">
        <v>0</v>
      </c>
      <c r="E172" s="13"/>
      <c r="F172" s="14">
        <f t="shared" si="20"/>
        <v>0</v>
      </c>
      <c r="H172" s="86"/>
      <c r="I172" s="86"/>
      <c r="J172" s="86"/>
    </row>
    <row r="173" spans="1:10" s="2" customFormat="1" ht="38.25" x14ac:dyDescent="0.2">
      <c r="A173" s="119" t="s">
        <v>202</v>
      </c>
      <c r="B173" s="39" t="s">
        <v>84</v>
      </c>
      <c r="C173" s="3">
        <v>10</v>
      </c>
      <c r="D173" s="13">
        <v>0</v>
      </c>
      <c r="E173" s="13"/>
      <c r="F173" s="14">
        <f t="shared" si="20"/>
        <v>0</v>
      </c>
      <c r="G173"/>
      <c r="H173" s="87"/>
      <c r="I173" s="87"/>
      <c r="J173" s="87"/>
    </row>
    <row r="174" spans="1:10" ht="22.9" customHeight="1" x14ac:dyDescent="0.2">
      <c r="A174" s="119" t="s">
        <v>203</v>
      </c>
      <c r="B174" s="39" t="s">
        <v>34</v>
      </c>
      <c r="C174" s="3">
        <v>30</v>
      </c>
      <c r="D174" s="13">
        <v>0</v>
      </c>
      <c r="E174" s="13"/>
      <c r="F174" s="14">
        <f t="shared" si="20"/>
        <v>0</v>
      </c>
      <c r="H174" s="86"/>
      <c r="I174" s="86"/>
      <c r="J174" s="86"/>
    </row>
    <row r="175" spans="1:10" ht="51" x14ac:dyDescent="0.2">
      <c r="A175" s="119" t="s">
        <v>204</v>
      </c>
      <c r="B175" s="39" t="s">
        <v>116</v>
      </c>
      <c r="C175" s="3">
        <v>75</v>
      </c>
      <c r="D175" s="13">
        <v>0</v>
      </c>
      <c r="E175" s="13"/>
      <c r="F175" s="14">
        <f t="shared" si="20"/>
        <v>0</v>
      </c>
    </row>
    <row r="176" spans="1:10" ht="25.5" x14ac:dyDescent="0.2">
      <c r="A176" s="119" t="s">
        <v>205</v>
      </c>
      <c r="B176" s="39" t="s">
        <v>118</v>
      </c>
      <c r="C176" s="3">
        <v>75</v>
      </c>
      <c r="D176" s="13">
        <v>0</v>
      </c>
      <c r="E176" s="13"/>
      <c r="F176" s="14">
        <f t="shared" si="20"/>
        <v>0</v>
      </c>
    </row>
    <row r="177" spans="1:13" ht="38.25" x14ac:dyDescent="0.2">
      <c r="A177" s="119" t="s">
        <v>206</v>
      </c>
      <c r="B177" s="97" t="s">
        <v>221</v>
      </c>
      <c r="C177" s="107">
        <v>150</v>
      </c>
      <c r="D177" s="98">
        <v>0</v>
      </c>
      <c r="E177" s="98"/>
      <c r="F177" s="99">
        <f t="shared" si="20"/>
        <v>0</v>
      </c>
    </row>
    <row r="178" spans="1:13" ht="38.25" x14ac:dyDescent="0.2">
      <c r="A178" s="119" t="s">
        <v>207</v>
      </c>
      <c r="B178" s="39" t="s">
        <v>222</v>
      </c>
      <c r="C178" s="102">
        <v>65</v>
      </c>
      <c r="D178" s="100">
        <v>0</v>
      </c>
      <c r="E178" s="100"/>
      <c r="F178" s="101">
        <f t="shared" si="20"/>
        <v>0</v>
      </c>
    </row>
    <row r="179" spans="1:13" ht="38.25" x14ac:dyDescent="0.2">
      <c r="A179" s="119" t="s">
        <v>208</v>
      </c>
      <c r="B179" s="11" t="s">
        <v>223</v>
      </c>
      <c r="C179" s="103">
        <v>150</v>
      </c>
      <c r="D179" s="104">
        <v>0</v>
      </c>
      <c r="E179" s="104"/>
      <c r="F179" s="105">
        <f t="shared" si="20"/>
        <v>0</v>
      </c>
      <c r="H179" s="1"/>
      <c r="M179" s="1"/>
    </row>
    <row r="180" spans="1:13" ht="63.75" x14ac:dyDescent="0.2">
      <c r="A180" s="119" t="s">
        <v>209</v>
      </c>
      <c r="B180" s="164" t="s">
        <v>315</v>
      </c>
      <c r="C180" s="165">
        <v>50</v>
      </c>
      <c r="D180" s="166">
        <v>0</v>
      </c>
      <c r="E180" s="166"/>
      <c r="F180" s="167">
        <f t="shared" si="20"/>
        <v>0</v>
      </c>
      <c r="H180" s="1"/>
      <c r="J180" s="68"/>
      <c r="L180" s="1"/>
      <c r="M180" s="1"/>
    </row>
    <row r="181" spans="1:13" ht="38.25" x14ac:dyDescent="0.2">
      <c r="A181" s="119" t="s">
        <v>210</v>
      </c>
      <c r="B181" s="37" t="s">
        <v>316</v>
      </c>
      <c r="C181" s="88"/>
      <c r="D181" s="56">
        <v>0</v>
      </c>
      <c r="E181" s="24" t="s">
        <v>229</v>
      </c>
      <c r="F181" s="30">
        <f>F167*D181</f>
        <v>0</v>
      </c>
      <c r="H181" s="1"/>
      <c r="J181" s="68"/>
      <c r="L181" s="1"/>
      <c r="M181" s="1"/>
    </row>
    <row r="182" spans="1:13" ht="14.25" x14ac:dyDescent="0.2">
      <c r="A182" s="119"/>
      <c r="B182" s="37"/>
      <c r="C182" s="88"/>
      <c r="D182" s="93"/>
      <c r="E182" s="24"/>
      <c r="F182" s="30"/>
      <c r="H182" s="1"/>
      <c r="J182" s="68"/>
      <c r="L182" s="1"/>
      <c r="M182" s="1"/>
    </row>
    <row r="183" spans="1:13" ht="14.25" x14ac:dyDescent="0.2">
      <c r="A183" s="119"/>
      <c r="B183" s="37"/>
      <c r="C183" s="88"/>
      <c r="D183" s="93"/>
      <c r="E183" s="24"/>
      <c r="F183" s="30"/>
      <c r="H183" s="1"/>
      <c r="J183" s="68"/>
      <c r="L183" s="1"/>
      <c r="M183" s="1"/>
    </row>
    <row r="184" spans="1:13" ht="15" x14ac:dyDescent="0.2">
      <c r="A184" s="132" t="s">
        <v>172</v>
      </c>
      <c r="B184" s="37"/>
      <c r="C184" s="88"/>
      <c r="D184" s="93"/>
      <c r="E184" s="24"/>
      <c r="F184" s="30"/>
      <c r="H184" s="1"/>
      <c r="J184" s="68"/>
      <c r="L184" s="1"/>
      <c r="M184" s="1"/>
    </row>
    <row r="185" spans="1:13" ht="15" x14ac:dyDescent="0.2">
      <c r="A185" s="176" t="s">
        <v>225</v>
      </c>
      <c r="B185" s="37"/>
      <c r="C185" s="88"/>
      <c r="D185" s="93"/>
      <c r="E185" s="24"/>
      <c r="F185" s="30"/>
      <c r="H185" s="1"/>
      <c r="J185" s="68"/>
      <c r="L185" s="1"/>
      <c r="M185" s="1"/>
    </row>
    <row r="186" spans="1:13" ht="30.75" thickBot="1" x14ac:dyDescent="0.25">
      <c r="A186" s="138" t="s">
        <v>7</v>
      </c>
      <c r="B186" s="139" t="s">
        <v>9</v>
      </c>
      <c r="C186" s="139" t="s">
        <v>10</v>
      </c>
      <c r="D186" s="139" t="s">
        <v>8</v>
      </c>
      <c r="E186" s="139" t="s">
        <v>0</v>
      </c>
      <c r="F186" s="140" t="s">
        <v>230</v>
      </c>
      <c r="H186" s="1"/>
      <c r="J186" s="68"/>
      <c r="K186" s="69"/>
      <c r="L186" s="1"/>
      <c r="M186" s="1"/>
    </row>
    <row r="187" spans="1:13" ht="15" x14ac:dyDescent="0.2">
      <c r="A187" s="44" t="s">
        <v>211</v>
      </c>
      <c r="B187" s="53" t="s">
        <v>66</v>
      </c>
      <c r="C187" s="89"/>
      <c r="D187" s="89"/>
      <c r="E187" s="54"/>
      <c r="F187" s="19"/>
      <c r="J187" s="68"/>
      <c r="K187" s="69"/>
      <c r="L187" s="1"/>
    </row>
    <row r="188" spans="1:13" ht="52.15" customHeight="1" x14ac:dyDescent="0.2">
      <c r="A188" s="133" t="s">
        <v>212</v>
      </c>
      <c r="B188" s="11" t="s">
        <v>317</v>
      </c>
      <c r="C188" s="4">
        <v>100</v>
      </c>
      <c r="D188" s="88">
        <v>0</v>
      </c>
      <c r="E188" s="24"/>
      <c r="F188" s="30">
        <f>D188*C188*$F$1</f>
        <v>0</v>
      </c>
      <c r="J188" s="69"/>
    </row>
    <row r="189" spans="1:13" ht="63" customHeight="1" x14ac:dyDescent="0.2">
      <c r="A189" s="133" t="s">
        <v>213</v>
      </c>
      <c r="B189" s="11" t="s">
        <v>318</v>
      </c>
      <c r="C189" s="4">
        <v>78.13</v>
      </c>
      <c r="D189" s="88">
        <v>0</v>
      </c>
      <c r="E189" s="24"/>
      <c r="F189" s="30">
        <f>D189*C189*$F$1</f>
        <v>0</v>
      </c>
    </row>
    <row r="190" spans="1:13" ht="51" x14ac:dyDescent="0.2">
      <c r="A190" s="133" t="s">
        <v>214</v>
      </c>
      <c r="B190" s="11" t="s">
        <v>319</v>
      </c>
      <c r="C190" s="4">
        <v>56.25</v>
      </c>
      <c r="D190" s="88">
        <v>0</v>
      </c>
      <c r="E190" s="24"/>
      <c r="F190" s="30">
        <f>D190*C190*$F$1</f>
        <v>0</v>
      </c>
      <c r="J190" s="68"/>
    </row>
    <row r="191" spans="1:13" ht="63.75" x14ac:dyDescent="0.2">
      <c r="A191" s="133" t="s">
        <v>215</v>
      </c>
      <c r="B191" s="41" t="s">
        <v>320</v>
      </c>
      <c r="C191" s="4">
        <v>25</v>
      </c>
      <c r="D191" s="88">
        <v>0</v>
      </c>
      <c r="E191" s="24"/>
      <c r="F191" s="30">
        <f>D191*C191*$F$1</f>
        <v>0</v>
      </c>
    </row>
  </sheetData>
  <mergeCells count="21">
    <mergeCell ref="B44:E44"/>
    <mergeCell ref="B57:E57"/>
    <mergeCell ref="B66:E66"/>
    <mergeCell ref="B45:E45"/>
    <mergeCell ref="C1:E1"/>
    <mergeCell ref="B27:E27"/>
    <mergeCell ref="B5:E5"/>
    <mergeCell ref="B7:E7"/>
    <mergeCell ref="B30:E30"/>
    <mergeCell ref="B28:E28"/>
    <mergeCell ref="B47:E47"/>
    <mergeCell ref="B58:E58"/>
    <mergeCell ref="B60:E60"/>
    <mergeCell ref="B20:E20"/>
    <mergeCell ref="A1:B1"/>
    <mergeCell ref="C67:F67"/>
    <mergeCell ref="B142:E142"/>
    <mergeCell ref="B120:E120"/>
    <mergeCell ref="B155:E155"/>
    <mergeCell ref="B80:E80"/>
    <mergeCell ref="B105:E105"/>
  </mergeCells>
  <pageMargins left="0.70866141732283472" right="0.70866141732283472" top="0.35433070866141736" bottom="0.35433070866141736" header="0.31496062992125984" footer="0.31496062992125984"/>
  <pageSetup paperSize="9" scale="66" fitToHeight="0"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CENIK</vt:lpstr>
    </vt:vector>
  </TitlesOfParts>
  <Company>IZS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Matej PLEŠNAR</dc:creator>
  <cp:lastModifiedBy>Petra Kavčič</cp:lastModifiedBy>
  <cp:lastPrinted>2022-03-29T09:27:59Z</cp:lastPrinted>
  <dcterms:created xsi:type="dcterms:W3CDTF">2007-06-19T08:11:28Z</dcterms:created>
  <dcterms:modified xsi:type="dcterms:W3CDTF">2022-04-04T09:05:37Z</dcterms:modified>
</cp:coreProperties>
</file>